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480" yWindow="45" windowWidth="15480" windowHeight="11640" xr2:uid="{00000000-000D-0000-FFFF-FFFF00000000}"/>
  </bookViews>
  <sheets>
    <sheet name="КСС" sheetId="4" r:id="rId1"/>
  </sheets>
  <calcPr calcId="171027"/>
</workbook>
</file>

<file path=xl/calcChain.xml><?xml version="1.0" encoding="utf-8"?>
<calcChain xmlns="http://schemas.openxmlformats.org/spreadsheetml/2006/main">
  <c r="F12" i="4" l="1"/>
  <c r="F11" i="4"/>
  <c r="F89" i="4"/>
  <c r="F88" i="4"/>
  <c r="F87" i="4"/>
  <c r="F86" i="4"/>
  <c r="F85" i="4"/>
  <c r="F84" i="4"/>
  <c r="F83" i="4"/>
  <c r="F82" i="4"/>
  <c r="F81" i="4"/>
  <c r="F80" i="4"/>
  <c r="F79" i="4"/>
  <c r="F78" i="4"/>
  <c r="F76" i="4"/>
  <c r="F75" i="4"/>
  <c r="F74" i="4"/>
  <c r="F73" i="4"/>
  <c r="F72" i="4"/>
  <c r="F71" i="4"/>
  <c r="F70" i="4"/>
  <c r="F69" i="4"/>
  <c r="F68" i="4"/>
  <c r="F26" i="4"/>
  <c r="F46" i="4"/>
  <c r="F55" i="4"/>
  <c r="F58" i="4"/>
  <c r="F59" i="4"/>
  <c r="F60" i="4"/>
  <c r="F61" i="4"/>
  <c r="F62" i="4"/>
  <c r="F63" i="4"/>
  <c r="F64" i="4"/>
  <c r="F49" i="4"/>
  <c r="F50" i="4"/>
  <c r="F51" i="4"/>
  <c r="F52" i="4"/>
  <c r="F53" i="4"/>
  <c r="F54" i="4"/>
  <c r="F43" i="4"/>
  <c r="F44" i="4"/>
  <c r="F45" i="4"/>
  <c r="F16" i="4"/>
  <c r="F17" i="4"/>
  <c r="F18" i="4"/>
  <c r="F19" i="4"/>
  <c r="F20" i="4"/>
  <c r="F21" i="4"/>
  <c r="F24" i="4"/>
  <c r="F25" i="4"/>
  <c r="F27" i="4"/>
  <c r="F28" i="4"/>
  <c r="F29" i="4"/>
  <c r="F30" i="4"/>
  <c r="F31" i="4"/>
  <c r="F34" i="4"/>
  <c r="F35" i="4"/>
  <c r="F36" i="4"/>
  <c r="F37" i="4"/>
  <c r="F38" i="4"/>
  <c r="F39" i="4"/>
  <c r="F40" i="4"/>
  <c r="F65" i="4" l="1"/>
  <c r="F90" i="4"/>
  <c r="F47" i="4"/>
  <c r="F56" i="4"/>
  <c r="F41" i="4"/>
  <c r="F32" i="4"/>
  <c r="F22" i="4"/>
  <c r="F13" i="4"/>
  <c r="F91" i="4" l="1"/>
  <c r="F92" i="4" s="1"/>
  <c r="F93" i="4" s="1"/>
  <c r="F94" i="4" l="1"/>
  <c r="F95" i="4" s="1"/>
</calcChain>
</file>

<file path=xl/sharedStrings.xml><?xml version="1.0" encoding="utf-8"?>
<sst xmlns="http://schemas.openxmlformats.org/spreadsheetml/2006/main" count="203" uniqueCount="147">
  <si>
    <t>№</t>
  </si>
  <si>
    <t>Наименование на работите</t>
  </si>
  <si>
    <t>М-ка</t>
  </si>
  <si>
    <t>К-во</t>
  </si>
  <si>
    <t>Фасадно метално скеле</t>
  </si>
  <si>
    <t>Предпазна мрежа пред фасадно скеле</t>
  </si>
  <si>
    <t>бр.</t>
  </si>
  <si>
    <t>м</t>
  </si>
  <si>
    <t>3.</t>
  </si>
  <si>
    <t>2.</t>
  </si>
  <si>
    <t>1.</t>
  </si>
  <si>
    <t>2.1.</t>
  </si>
  <si>
    <t>2.4.</t>
  </si>
  <si>
    <t>3.3.</t>
  </si>
  <si>
    <t>3.1.</t>
  </si>
  <si>
    <t>3.4.</t>
  </si>
  <si>
    <t>3.5.</t>
  </si>
  <si>
    <t>1.4.</t>
  </si>
  <si>
    <t>м³</t>
  </si>
  <si>
    <t>м²</t>
  </si>
  <si>
    <t>1.1.</t>
  </si>
  <si>
    <t>1.2.</t>
  </si>
  <si>
    <t>1.3.</t>
  </si>
  <si>
    <t>1.5.</t>
  </si>
  <si>
    <t>2.2.</t>
  </si>
  <si>
    <t>2.3.</t>
  </si>
  <si>
    <t>2.5.</t>
  </si>
  <si>
    <t>2.6.</t>
  </si>
  <si>
    <t>3.2.</t>
  </si>
  <si>
    <t>3.6.</t>
  </si>
  <si>
    <t>4.1.</t>
  </si>
  <si>
    <t>4.2.</t>
  </si>
  <si>
    <t>6.1.</t>
  </si>
  <si>
    <t>6.2.</t>
  </si>
  <si>
    <t>6.3.</t>
  </si>
  <si>
    <t>6.4.</t>
  </si>
  <si>
    <t>6.5.</t>
  </si>
  <si>
    <t>ПОКРИВНИ РАБОТИ</t>
  </si>
  <si>
    <t>ДОГРАМА - ВРАТИ И ПРОЗОРЦИ</t>
  </si>
  <si>
    <t>МЕСТОНАХОЖДЕНИЕ:  гр.Мадан</t>
  </si>
  <si>
    <t>ДЕМОНТАЖИ</t>
  </si>
  <si>
    <t>Демонтаж дъсчена обшивка покрив</t>
  </si>
  <si>
    <t>1.6.</t>
  </si>
  <si>
    <t>Хидроизолация с посипка по бордове</t>
  </si>
  <si>
    <t>Външна бяла мазилка  по корнизи и бордове</t>
  </si>
  <si>
    <t>ВОДОСТОЦИ, УЛУЦИ И ОБШИВКИ</t>
  </si>
  <si>
    <t>Обшивка с ламарина около комини</t>
  </si>
  <si>
    <t>3.7.</t>
  </si>
  <si>
    <t>Демонтаж дървени прозорци и врати</t>
  </si>
  <si>
    <t>Хидроизолация от два пласта битумизирана мушама по козирки</t>
  </si>
  <si>
    <t xml:space="preserve">Външна  бяла мазилка  по фасадни стени  </t>
  </si>
  <si>
    <t>Ед. цена</t>
  </si>
  <si>
    <t>Цена - лв</t>
  </si>
  <si>
    <t>Събиране, товарене и извозване на строителни отпадъци</t>
  </si>
  <si>
    <t>Доставка и монтаж на водосточни тръби от поцинкована ламарина</t>
  </si>
  <si>
    <t>Доставка и монтаж на водосточни казанчета от поцинкована ламарина</t>
  </si>
  <si>
    <t>Всичко  Демонтажи</t>
  </si>
  <si>
    <t>Всичко  ПОКРИВНИ РАБОТИ</t>
  </si>
  <si>
    <t>Всичко  ВОДОСТОЦИ, УЛУЦИ И ОБШИВКИ</t>
  </si>
  <si>
    <t>Всичко ДОГРАМА - ВРАТИ И ПРОЗОРЦИ</t>
  </si>
  <si>
    <t>1. Всичко СМР без ДДС</t>
  </si>
  <si>
    <t>2.7.</t>
  </si>
  <si>
    <t>РАМПА ЗА ОСИГУРЯВАНЕ НА ДОСТЪПНА СРЕДА</t>
  </si>
  <si>
    <t>7.1.</t>
  </si>
  <si>
    <t>7.2.</t>
  </si>
  <si>
    <t>7.3.</t>
  </si>
  <si>
    <t>Облицовка с каменни плочи по стени</t>
  </si>
  <si>
    <t>Кофраж за страници и дъно</t>
  </si>
  <si>
    <t>Ръчен изкоп в основи</t>
  </si>
  <si>
    <t>Обратен насип - пълнеж</t>
  </si>
  <si>
    <t>Полагане на гранитогрес</t>
  </si>
  <si>
    <t>Доставака и монтаж на метален парапет</t>
  </si>
  <si>
    <t>7.4.</t>
  </si>
  <si>
    <t>7.7.</t>
  </si>
  <si>
    <t>Полагане на ст. бетон В 15 за страници и дъно</t>
  </si>
  <si>
    <t>Всичко РАМПА ЗА ОСИГУРЯВАНЕ НА ДОСТЪПНА СРЕДА</t>
  </si>
  <si>
    <t>ВЪЗЛОЖИТЕЛ: НЧ "Иван Вазов - 1999", гр.Мадан</t>
  </si>
  <si>
    <t>6.6.</t>
  </si>
  <si>
    <t>7.8.</t>
  </si>
  <si>
    <t>7.9.</t>
  </si>
  <si>
    <t>Демонтаж обшивки с поцинкована ламарина по покрив и бордове</t>
  </si>
  <si>
    <t xml:space="preserve">Външна  цветна мазилка  по фасадни стени  </t>
  </si>
  <si>
    <t>ЕНЕРГИЙНА ЕФЕКТИВНОСТ</t>
  </si>
  <si>
    <t>Всичко ЕНЕРГИЙНА ЕФЕКТИВНОСТ</t>
  </si>
  <si>
    <t xml:space="preserve">Доставка и монтаж на прозорци от PVC профили с отваряне на една ос с бял стъклопакет, обков, по детайл на фирмата изпълнител </t>
  </si>
  <si>
    <t>Доставка и монтаж на интериорна двукрила врата в комбинация с надстройка от  PVC профили с отваряне - обикновенно, с бял стъклопакет, обков по детайл на  фирмата  изпълнител - В 2</t>
  </si>
  <si>
    <t xml:space="preserve">Доставка и монтаж на интериорна двукрила врата в комбинация с надстройка от  PVC профили с отваряне - обикновенно, с бял стъклопакет, обков по детайл на  фирмата  изпълнител - В3 </t>
  </si>
  <si>
    <t>Доставка и монтаж на двукрила врата в комбинация с надстройка от  PVC профили с отваряне - обикновенно, с бял стъклопакет, обков по детайл на  фирмата  изпълнител - В 1</t>
  </si>
  <si>
    <t xml:space="preserve">Доставка на екстериорна плътна врата фурнирована вкл.каса,первази, панти и обикновена брава - В 6 </t>
  </si>
  <si>
    <t>Доставка на екстериорна плътна врата фурнирована вкл.каса,первази, панти и обикновена брава - В 5</t>
  </si>
  <si>
    <t>Доставка и монтаж на табакери на покрив</t>
  </si>
  <si>
    <t xml:space="preserve">Шапка на комин </t>
  </si>
  <si>
    <t>Обшивка надулучна пола с поцинкована ламарина с ширина до 110 см.</t>
  </si>
  <si>
    <t>Обшивка по бордове с поцинкована ламарина с ширина до 80 см.</t>
  </si>
  <si>
    <t>Обшивка поли с поцинкована ламарина между скатен покрив и стена и улами с ширина до 50 см.</t>
  </si>
  <si>
    <t>Доставка и монтаж на безшевни улуци от поцинкована ламарина  и предпазна мрежа</t>
  </si>
  <si>
    <t>3. Всичко СМР без ДДС с вкл. Непредвидени р-ди</t>
  </si>
  <si>
    <t>2. Непредвидени разходи 5%</t>
  </si>
  <si>
    <t>4. 20% ДДС</t>
  </si>
  <si>
    <t>5. Всичко с ДДС</t>
  </si>
  <si>
    <t>Хидроизолационна мембрана върху дъсчена обшивка</t>
  </si>
  <si>
    <t>Полагане на метални листове тип керемида по скатен покрив вкл. Аксесоари и снегозадържащи елементи</t>
  </si>
  <si>
    <t>Покривна дъсчена обшивка по скатен покрив</t>
  </si>
  <si>
    <t>Двойна скара от летви</t>
  </si>
  <si>
    <t>2.8.</t>
  </si>
  <si>
    <t>Топлоизолация по покрив с минерална вата 100мм</t>
  </si>
  <si>
    <t>ОБОРУДВАНЕ</t>
  </si>
  <si>
    <t>Доставка, монтаж и свързване на пожароизвестителна централа, адресируема, с дисплей, 2 кръга по 127 адреса, вкл. акумулаторни батерии</t>
  </si>
  <si>
    <t>Доставка, монтаж и свързване на пожароизвестителна сирена за външен монтаж, IP54, 112dB</t>
  </si>
  <si>
    <t>Доставка, монтаж и свързване на ръчен пожароизвестител, адресируем</t>
  </si>
  <si>
    <t>Доставка, монтаж и свързване на автоматичен адресируем димно-оптичен пожароизвестител с основа</t>
  </si>
  <si>
    <t>Доставка, монтаж и свързване на адресируема сирена за вътрешен монтаж</t>
  </si>
  <si>
    <t>Доставка, монтаж и свързване на линеен адресируем пожароизвестител с отражател</t>
  </si>
  <si>
    <t>Доставка, монтаж и свързване на телефонен дайлър за пожароизвестителна система</t>
  </si>
  <si>
    <t>Доставка, монтаж и свързване на 19" Шкаф с активно оборудване за алармено-оповестителна  инсталация - усилвател 100W, модул за възпроизвеждане на предварително записан текст, акумулаторни батерии</t>
  </si>
  <si>
    <t>Доставка, монтаж и свързване на високоговорител 100V, 1.5-3W, IP21 за открит монтаж</t>
  </si>
  <si>
    <t>ИНСТАЛАЦИОННИ ДЕЙНОСТИ И ПНР</t>
  </si>
  <si>
    <t>Доставка и монтаж открито по стени и тавани на PVC кабелен канал 30х20мм</t>
  </si>
  <si>
    <t>Доставка и изтегляне в кабелен канал на кабел J-Y(St)Y 2x2x0.8mm червен</t>
  </si>
  <si>
    <t>Доставка и изтегляне в кабелен канал на кабел J-Y(St)Y 2x2x0.8mm сив</t>
  </si>
  <si>
    <t>Доставка, монтаж и свързване на разклонителна кутия за открит монтаж, 100х100мм</t>
  </si>
  <si>
    <t>Програмирани и настройка на пожароизвестителна централа</t>
  </si>
  <si>
    <t>Програмиране и настройка на сирена за вътрешен монтаж</t>
  </si>
  <si>
    <t>Програмиране и настройка на ръчен бутон за пожароизвестяване</t>
  </si>
  <si>
    <t>Програмиране и настройка на адресируем димно-оптичен детектор</t>
  </si>
  <si>
    <t>Програмиране и настройка на телефонен дайлър</t>
  </si>
  <si>
    <t>72-часови проби на пожароизвестителна инсталация</t>
  </si>
  <si>
    <t>компл.</t>
  </si>
  <si>
    <t>Монтаж и пуск на активно оборудване за алармено оповестяване</t>
  </si>
  <si>
    <t>72-часови проби на алармено оповестителна инсталация</t>
  </si>
  <si>
    <t xml:space="preserve">Част Пожароизвестяване и алармено оповестяване </t>
  </si>
  <si>
    <t xml:space="preserve">Всичко  Пожароизвестяване и алармено оповестяване </t>
  </si>
  <si>
    <t>Демонтаж на същ. покривна конструкция</t>
  </si>
  <si>
    <t>м2</t>
  </si>
  <si>
    <t>Дървен материал за покривна конструкция</t>
  </si>
  <si>
    <t>м3</t>
  </si>
  <si>
    <t>Всичко  част конструктивна</t>
  </si>
  <si>
    <t>Топлоизолация по външни стени  EPS-10см</t>
  </si>
  <si>
    <t>6.7.</t>
  </si>
  <si>
    <t xml:space="preserve">ОБЕКТ:"Ремонт и реконструкция на сграда на Народно читалище „Иван Вазов-1999” гр.Мадан, община Мадан, област Смолян” </t>
  </si>
  <si>
    <t>Участник:</t>
  </si>
  <si>
    <t xml:space="preserve">КОЛИЧЕСТВЕНО-СТОЙНОСТНА СМЕТКА </t>
  </si>
  <si>
    <t>Дата:</t>
  </si>
  <si>
    <t>гр.</t>
  </si>
  <si>
    <t>(име, подпис и печат)</t>
  </si>
  <si>
    <t>ЧАСТ КОНСТРУКТИВНА</t>
  </si>
  <si>
    <t>ЧАСТ АРХИТЕКТУРНА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</si>
</sst>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&quot;лв&quot;"/>
    <numFmt numFmtId="167" formatCode="#,##0_ ;\-#,##0\ "/>
    <numFmt numFmtId="168" formatCode="_-* #,##0.00\ [$лв-402]_-;\-* #,##0.00\ [$лв-402]_-;_-* &quot;-&quot;??\ [$лв-402]_-;_-@_-"/>
    <numFmt numFmtId="169" formatCode="_-* #,##0.00\ [$лв.-402]_-;\-* #,##0.00\ [$лв.-402]_-;_-* &quot;-&quot;??\ [$лв.-402]_-;_-@_-"/>
    <numFmt numFmtId="170" formatCode="#,##0.00\ &quot;лв.&quot;"/>
    <numFmt numFmtId="171" formatCode="_(&quot;$&quot;* #,##0.00000000_);_(&quot;$&quot;* \(#,##0.00000000\);_(&quot;$&quot;* &quot;-&quot;??_);_(@_)"/>
  </numFmts>
  <fonts count="21" x14ac:knownFonts="1"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ahoma"/>
      <family val="2"/>
      <charset val="204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EE39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4" fillId="0" borderId="0" xfId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Fill="1" applyAlignment="1">
      <alignment vertical="center"/>
    </xf>
    <xf numFmtId="169" fontId="15" fillId="0" borderId="1" xfId="0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/>
    </xf>
    <xf numFmtId="0" fontId="17" fillId="0" borderId="0" xfId="0" applyFont="1"/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70" fontId="12" fillId="0" borderId="0" xfId="0" applyNumberFormat="1" applyFont="1" applyFill="1" applyAlignment="1">
      <alignment vertical="center"/>
    </xf>
    <xf numFmtId="165" fontId="17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167" fontId="16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167" fontId="16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169" fontId="15" fillId="4" borderId="1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right"/>
    </xf>
    <xf numFmtId="164" fontId="6" fillId="3" borderId="4" xfId="0" applyNumberFormat="1" applyFont="1" applyFill="1" applyBorder="1" applyAlignment="1">
      <alignment horizontal="right" vertical="center" wrapText="1"/>
    </xf>
    <xf numFmtId="168" fontId="3" fillId="3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7" fillId="0" borderId="0" xfId="0" applyFont="1" applyFill="1"/>
    <xf numFmtId="0" fontId="17" fillId="0" borderId="0" xfId="0" applyFont="1" applyFill="1" applyAlignment="1">
      <alignment vertical="center" wrapText="1"/>
    </xf>
    <xf numFmtId="171" fontId="17" fillId="0" borderId="0" xfId="0" applyNumberFormat="1" applyFont="1" applyFill="1" applyAlignment="1">
      <alignment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0000000}"/>
  </cellStyles>
  <dxfs count="0"/>
  <tableStyles count="0" defaultTableStyle="TableStyleMedium9" defaultPivotStyle="PivotStyleLight16"/>
  <colors>
    <mruColors>
      <color rgb="FFFFFFCC"/>
      <color rgb="FFCCFFFF"/>
      <color rgb="FFCCECFF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view="pageBreakPreview" zoomScale="112" zoomScaleSheetLayoutView="112" workbookViewId="0">
      <selection sqref="A1:F1"/>
    </sheetView>
  </sheetViews>
  <sheetFormatPr defaultRowHeight="12.75" x14ac:dyDescent="0.2"/>
  <cols>
    <col min="1" max="1" width="5.42578125" style="1" bestFit="1" customWidth="1"/>
    <col min="2" max="2" width="47.7109375" customWidth="1"/>
    <col min="3" max="3" width="7.7109375" customWidth="1"/>
    <col min="4" max="4" width="6.7109375" style="1" customWidth="1"/>
    <col min="5" max="5" width="14.28515625" style="2" customWidth="1"/>
    <col min="6" max="6" width="16.28515625" style="3" customWidth="1"/>
    <col min="7" max="7" width="9.140625" style="79"/>
    <col min="8" max="8" width="13.85546875" style="79" bestFit="1" customWidth="1"/>
    <col min="9" max="16384" width="9.140625" style="79"/>
  </cols>
  <sheetData>
    <row r="1" spans="1:6" ht="38.25" customHeight="1" x14ac:dyDescent="0.25">
      <c r="A1" s="99" t="s">
        <v>139</v>
      </c>
      <c r="B1" s="99"/>
      <c r="C1" s="99"/>
      <c r="D1" s="99"/>
      <c r="E1" s="99"/>
      <c r="F1" s="99"/>
    </row>
    <row r="2" spans="1:6" ht="15.75" x14ac:dyDescent="0.25">
      <c r="A2" s="89" t="s">
        <v>39</v>
      </c>
      <c r="B2" s="89"/>
      <c r="C2" s="89"/>
      <c r="D2" s="89"/>
      <c r="E2" s="89"/>
      <c r="F2" s="89"/>
    </row>
    <row r="3" spans="1:6" ht="15.75" x14ac:dyDescent="0.25">
      <c r="A3" s="89" t="s">
        <v>76</v>
      </c>
      <c r="B3" s="89"/>
      <c r="C3" s="89"/>
      <c r="D3" s="89"/>
      <c r="E3" s="89"/>
      <c r="F3" s="89"/>
    </row>
    <row r="4" spans="1:6" ht="15.75" x14ac:dyDescent="0.25">
      <c r="A4" s="89" t="s">
        <v>140</v>
      </c>
      <c r="B4" s="89"/>
      <c r="C4" s="89"/>
      <c r="D4" s="89"/>
      <c r="E4" s="89"/>
      <c r="F4" s="89"/>
    </row>
    <row r="5" spans="1:6" ht="15" x14ac:dyDescent="0.25">
      <c r="A5" s="4"/>
      <c r="B5" s="4"/>
      <c r="C5" s="4"/>
      <c r="D5" s="4"/>
      <c r="E5" s="5"/>
      <c r="F5" s="6"/>
    </row>
    <row r="6" spans="1:6" ht="15.75" x14ac:dyDescent="0.25">
      <c r="A6" s="100" t="s">
        <v>141</v>
      </c>
      <c r="B6" s="100"/>
      <c r="C6" s="100"/>
      <c r="D6" s="100"/>
      <c r="E6" s="100"/>
      <c r="F6" s="100"/>
    </row>
    <row r="7" spans="1:6" ht="15.75" x14ac:dyDescent="0.25">
      <c r="A7" s="22"/>
      <c r="B7" s="22"/>
      <c r="C7" s="22"/>
      <c r="D7" s="22"/>
      <c r="E7" s="22"/>
      <c r="F7" s="22"/>
    </row>
    <row r="8" spans="1:6" s="80" customFormat="1" ht="15" x14ac:dyDescent="0.25">
      <c r="A8" s="41" t="s">
        <v>0</v>
      </c>
      <c r="B8" s="42" t="s">
        <v>1</v>
      </c>
      <c r="C8" s="43" t="s">
        <v>2</v>
      </c>
      <c r="D8" s="43" t="s">
        <v>3</v>
      </c>
      <c r="E8" s="44" t="s">
        <v>51</v>
      </c>
      <c r="F8" s="44" t="s">
        <v>52</v>
      </c>
    </row>
    <row r="9" spans="1:6" s="80" customFormat="1" ht="15" x14ac:dyDescent="0.25">
      <c r="A9" s="43">
        <v>1</v>
      </c>
      <c r="B9" s="43">
        <v>2</v>
      </c>
      <c r="C9" s="43">
        <v>3</v>
      </c>
      <c r="D9" s="43">
        <v>4</v>
      </c>
      <c r="E9" s="45">
        <v>5</v>
      </c>
      <c r="F9" s="45">
        <v>6</v>
      </c>
    </row>
    <row r="10" spans="1:6" s="80" customFormat="1" ht="15.75" x14ac:dyDescent="0.25">
      <c r="A10" s="52"/>
      <c r="B10" s="52" t="s">
        <v>145</v>
      </c>
      <c r="C10" s="53"/>
      <c r="D10" s="53"/>
      <c r="E10" s="54"/>
      <c r="F10" s="54"/>
    </row>
    <row r="11" spans="1:6" s="80" customFormat="1" x14ac:dyDescent="0.2">
      <c r="A11" s="24">
        <v>1</v>
      </c>
      <c r="B11" s="25" t="s">
        <v>132</v>
      </c>
      <c r="C11" s="26" t="s">
        <v>133</v>
      </c>
      <c r="D11" s="27">
        <v>185</v>
      </c>
      <c r="E11" s="28"/>
      <c r="F11" s="9">
        <f>ROUND(D11*E11,2)</f>
        <v>0</v>
      </c>
    </row>
    <row r="12" spans="1:6" s="80" customFormat="1" x14ac:dyDescent="0.2">
      <c r="A12" s="24">
        <v>2</v>
      </c>
      <c r="B12" s="25" t="s">
        <v>134</v>
      </c>
      <c r="C12" s="26" t="s">
        <v>135</v>
      </c>
      <c r="D12" s="27">
        <v>6.9</v>
      </c>
      <c r="E12" s="8"/>
      <c r="F12" s="9">
        <f>ROUND(D12*E12,2)</f>
        <v>0</v>
      </c>
    </row>
    <row r="13" spans="1:6" s="81" customFormat="1" ht="15" x14ac:dyDescent="0.2">
      <c r="A13" s="46"/>
      <c r="B13" s="47" t="s">
        <v>136</v>
      </c>
      <c r="C13" s="46"/>
      <c r="D13" s="46"/>
      <c r="E13" s="48"/>
      <c r="F13" s="49">
        <f>SUM(F11:F12)</f>
        <v>0</v>
      </c>
    </row>
    <row r="14" spans="1:6" s="80" customFormat="1" ht="15.75" x14ac:dyDescent="0.25">
      <c r="A14" s="52"/>
      <c r="B14" s="52" t="s">
        <v>146</v>
      </c>
      <c r="C14" s="53"/>
      <c r="D14" s="53"/>
      <c r="E14" s="54"/>
      <c r="F14" s="54"/>
    </row>
    <row r="15" spans="1:6" s="81" customFormat="1" ht="14.25" x14ac:dyDescent="0.2">
      <c r="A15" s="55" t="s">
        <v>10</v>
      </c>
      <c r="B15" s="56" t="s">
        <v>40</v>
      </c>
      <c r="C15" s="55"/>
      <c r="D15" s="55"/>
      <c r="E15" s="57"/>
      <c r="F15" s="58"/>
    </row>
    <row r="16" spans="1:6" s="81" customFormat="1" ht="28.5" customHeight="1" x14ac:dyDescent="0.2">
      <c r="A16" s="29" t="s">
        <v>20</v>
      </c>
      <c r="B16" s="30" t="s">
        <v>80</v>
      </c>
      <c r="C16" s="29" t="s">
        <v>19</v>
      </c>
      <c r="D16" s="7">
        <v>500</v>
      </c>
      <c r="E16" s="8"/>
      <c r="F16" s="9">
        <f t="shared" ref="F16:F21" si="0">ROUND(D16*E16,2)</f>
        <v>0</v>
      </c>
    </row>
    <row r="17" spans="1:6" s="81" customFormat="1" x14ac:dyDescent="0.2">
      <c r="A17" s="29" t="s">
        <v>21</v>
      </c>
      <c r="B17" s="30" t="s">
        <v>41</v>
      </c>
      <c r="C17" s="29" t="s">
        <v>19</v>
      </c>
      <c r="D17" s="29">
        <v>1300</v>
      </c>
      <c r="E17" s="8"/>
      <c r="F17" s="9">
        <f t="shared" si="0"/>
        <v>0</v>
      </c>
    </row>
    <row r="18" spans="1:6" s="81" customFormat="1" x14ac:dyDescent="0.2">
      <c r="A18" s="29" t="s">
        <v>22</v>
      </c>
      <c r="B18" s="30" t="s">
        <v>48</v>
      </c>
      <c r="C18" s="29" t="s">
        <v>19</v>
      </c>
      <c r="D18" s="29">
        <v>50</v>
      </c>
      <c r="E18" s="8"/>
      <c r="F18" s="9">
        <f t="shared" si="0"/>
        <v>0</v>
      </c>
    </row>
    <row r="19" spans="1:6" s="81" customFormat="1" x14ac:dyDescent="0.2">
      <c r="A19" s="29" t="s">
        <v>17</v>
      </c>
      <c r="B19" s="30" t="s">
        <v>53</v>
      </c>
      <c r="C19" s="29" t="s">
        <v>18</v>
      </c>
      <c r="D19" s="29">
        <v>20</v>
      </c>
      <c r="E19" s="31"/>
      <c r="F19" s="9">
        <f t="shared" si="0"/>
        <v>0</v>
      </c>
    </row>
    <row r="20" spans="1:6" s="81" customFormat="1" x14ac:dyDescent="0.2">
      <c r="A20" s="29" t="s">
        <v>23</v>
      </c>
      <c r="B20" s="30" t="s">
        <v>4</v>
      </c>
      <c r="C20" s="29" t="s">
        <v>19</v>
      </c>
      <c r="D20" s="29">
        <v>1935.6</v>
      </c>
      <c r="E20" s="28"/>
      <c r="F20" s="9">
        <f t="shared" si="0"/>
        <v>0</v>
      </c>
    </row>
    <row r="21" spans="1:6" s="81" customFormat="1" x14ac:dyDescent="0.2">
      <c r="A21" s="29" t="s">
        <v>42</v>
      </c>
      <c r="B21" s="32" t="s">
        <v>5</v>
      </c>
      <c r="C21" s="29" t="s">
        <v>19</v>
      </c>
      <c r="D21" s="29">
        <v>1935.6</v>
      </c>
      <c r="E21" s="28"/>
      <c r="F21" s="9">
        <f t="shared" si="0"/>
        <v>0</v>
      </c>
    </row>
    <row r="22" spans="1:6" s="81" customFormat="1" ht="15" x14ac:dyDescent="0.2">
      <c r="A22" s="46"/>
      <c r="B22" s="47" t="s">
        <v>56</v>
      </c>
      <c r="C22" s="46"/>
      <c r="D22" s="46"/>
      <c r="E22" s="48"/>
      <c r="F22" s="49">
        <f>SUM(F16:F21)</f>
        <v>0</v>
      </c>
    </row>
    <row r="23" spans="1:6" s="81" customFormat="1" x14ac:dyDescent="0.2">
      <c r="A23" s="59" t="s">
        <v>9</v>
      </c>
      <c r="B23" s="56" t="s">
        <v>37</v>
      </c>
      <c r="C23" s="60"/>
      <c r="D23" s="60"/>
      <c r="E23" s="61"/>
      <c r="F23" s="62"/>
    </row>
    <row r="24" spans="1:6" s="81" customFormat="1" x14ac:dyDescent="0.2">
      <c r="A24" s="7" t="s">
        <v>11</v>
      </c>
      <c r="B24" s="33" t="s">
        <v>102</v>
      </c>
      <c r="C24" s="29" t="s">
        <v>19</v>
      </c>
      <c r="D24" s="7">
        <v>1450</v>
      </c>
      <c r="E24" s="8"/>
      <c r="F24" s="9">
        <f t="shared" ref="F24:F31" si="1">ROUND(D24*E24,2)</f>
        <v>0</v>
      </c>
    </row>
    <row r="25" spans="1:6" s="81" customFormat="1" x14ac:dyDescent="0.2">
      <c r="A25" s="7" t="s">
        <v>24</v>
      </c>
      <c r="B25" s="33" t="s">
        <v>100</v>
      </c>
      <c r="C25" s="29" t="s">
        <v>19</v>
      </c>
      <c r="D25" s="7">
        <v>1300</v>
      </c>
      <c r="E25" s="8"/>
      <c r="F25" s="9">
        <f t="shared" si="1"/>
        <v>0</v>
      </c>
    </row>
    <row r="26" spans="1:6" s="81" customFormat="1" x14ac:dyDescent="0.2">
      <c r="A26" s="7" t="s">
        <v>25</v>
      </c>
      <c r="B26" s="33" t="s">
        <v>103</v>
      </c>
      <c r="C26" s="29" t="s">
        <v>19</v>
      </c>
      <c r="D26" s="7">
        <v>1300</v>
      </c>
      <c r="E26" s="8"/>
      <c r="F26" s="9">
        <f>ROUND(D26*E26,2)</f>
        <v>0</v>
      </c>
    </row>
    <row r="27" spans="1:6" s="81" customFormat="1" x14ac:dyDescent="0.2">
      <c r="A27" s="7" t="s">
        <v>12</v>
      </c>
      <c r="B27" s="33" t="s">
        <v>43</v>
      </c>
      <c r="C27" s="29" t="s">
        <v>19</v>
      </c>
      <c r="D27" s="7">
        <v>122.5</v>
      </c>
      <c r="E27" s="8"/>
      <c r="F27" s="9">
        <f t="shared" si="1"/>
        <v>0</v>
      </c>
    </row>
    <row r="28" spans="1:6" s="81" customFormat="1" ht="25.5" x14ac:dyDescent="0.2">
      <c r="A28" s="7" t="s">
        <v>26</v>
      </c>
      <c r="B28" s="33" t="s">
        <v>49</v>
      </c>
      <c r="C28" s="29" t="s">
        <v>19</v>
      </c>
      <c r="D28" s="7">
        <v>155</v>
      </c>
      <c r="E28" s="8"/>
      <c r="F28" s="9">
        <f t="shared" si="1"/>
        <v>0</v>
      </c>
    </row>
    <row r="29" spans="1:6" s="81" customFormat="1" ht="25.5" x14ac:dyDescent="0.2">
      <c r="A29" s="7" t="s">
        <v>27</v>
      </c>
      <c r="B29" s="33" t="s">
        <v>101</v>
      </c>
      <c r="C29" s="29" t="s">
        <v>19</v>
      </c>
      <c r="D29" s="7">
        <v>1300</v>
      </c>
      <c r="E29" s="8"/>
      <c r="F29" s="9">
        <f t="shared" si="1"/>
        <v>0</v>
      </c>
    </row>
    <row r="30" spans="1:6" s="81" customFormat="1" x14ac:dyDescent="0.2">
      <c r="A30" s="7" t="s">
        <v>61</v>
      </c>
      <c r="B30" s="33" t="s">
        <v>91</v>
      </c>
      <c r="C30" s="7" t="s">
        <v>6</v>
      </c>
      <c r="D30" s="7">
        <v>1</v>
      </c>
      <c r="E30" s="8"/>
      <c r="F30" s="9">
        <f t="shared" si="1"/>
        <v>0</v>
      </c>
    </row>
    <row r="31" spans="1:6" s="81" customFormat="1" x14ac:dyDescent="0.2">
      <c r="A31" s="7" t="s">
        <v>104</v>
      </c>
      <c r="B31" s="30" t="s">
        <v>105</v>
      </c>
      <c r="C31" s="29" t="s">
        <v>19</v>
      </c>
      <c r="D31" s="7">
        <v>1300</v>
      </c>
      <c r="E31" s="8"/>
      <c r="F31" s="9">
        <f t="shared" si="1"/>
        <v>0</v>
      </c>
    </row>
    <row r="32" spans="1:6" s="81" customFormat="1" x14ac:dyDescent="0.2">
      <c r="A32" s="46"/>
      <c r="B32" s="50" t="s">
        <v>57</v>
      </c>
      <c r="C32" s="46"/>
      <c r="D32" s="46"/>
      <c r="E32" s="51"/>
      <c r="F32" s="49">
        <f>SUM(F24:F31)</f>
        <v>0</v>
      </c>
    </row>
    <row r="33" spans="1:6" s="81" customFormat="1" x14ac:dyDescent="0.2">
      <c r="A33" s="59" t="s">
        <v>8</v>
      </c>
      <c r="B33" s="56" t="s">
        <v>45</v>
      </c>
      <c r="C33" s="60"/>
      <c r="D33" s="60"/>
      <c r="E33" s="61"/>
      <c r="F33" s="62"/>
    </row>
    <row r="34" spans="1:6" s="81" customFormat="1" ht="25.5" x14ac:dyDescent="0.2">
      <c r="A34" s="7" t="s">
        <v>14</v>
      </c>
      <c r="B34" s="32" t="s">
        <v>95</v>
      </c>
      <c r="C34" s="7" t="s">
        <v>7</v>
      </c>
      <c r="D34" s="7">
        <v>190.5</v>
      </c>
      <c r="E34" s="8"/>
      <c r="F34" s="9">
        <f t="shared" ref="F34:F40" si="2">ROUND(D34*E34,2)</f>
        <v>0</v>
      </c>
    </row>
    <row r="35" spans="1:6" s="81" customFormat="1" ht="25.5" x14ac:dyDescent="0.2">
      <c r="A35" s="7" t="s">
        <v>28</v>
      </c>
      <c r="B35" s="32" t="s">
        <v>54</v>
      </c>
      <c r="C35" s="7" t="s">
        <v>7</v>
      </c>
      <c r="D35" s="7">
        <v>176.5</v>
      </c>
      <c r="E35" s="8"/>
      <c r="F35" s="9">
        <f t="shared" si="2"/>
        <v>0</v>
      </c>
    </row>
    <row r="36" spans="1:6" s="81" customFormat="1" ht="25.5" x14ac:dyDescent="0.2">
      <c r="A36" s="7" t="s">
        <v>13</v>
      </c>
      <c r="B36" s="32" t="s">
        <v>55</v>
      </c>
      <c r="C36" s="7" t="s">
        <v>6</v>
      </c>
      <c r="D36" s="7">
        <v>13</v>
      </c>
      <c r="E36" s="8"/>
      <c r="F36" s="9">
        <f t="shared" si="2"/>
        <v>0</v>
      </c>
    </row>
    <row r="37" spans="1:6" s="81" customFormat="1" ht="25.5" x14ac:dyDescent="0.2">
      <c r="A37" s="7" t="s">
        <v>15</v>
      </c>
      <c r="B37" s="32" t="s">
        <v>92</v>
      </c>
      <c r="C37" s="29" t="s">
        <v>19</v>
      </c>
      <c r="D37" s="7">
        <v>200</v>
      </c>
      <c r="E37" s="8"/>
      <c r="F37" s="9">
        <f t="shared" si="2"/>
        <v>0</v>
      </c>
    </row>
    <row r="38" spans="1:6" s="81" customFormat="1" ht="25.5" x14ac:dyDescent="0.2">
      <c r="A38" s="7" t="s">
        <v>16</v>
      </c>
      <c r="B38" s="32" t="s">
        <v>93</v>
      </c>
      <c r="C38" s="29" t="s">
        <v>19</v>
      </c>
      <c r="D38" s="7">
        <v>93.6</v>
      </c>
      <c r="E38" s="28"/>
      <c r="F38" s="9">
        <f t="shared" si="2"/>
        <v>0</v>
      </c>
    </row>
    <row r="39" spans="1:6" s="81" customFormat="1" ht="25.5" x14ac:dyDescent="0.2">
      <c r="A39" s="7" t="s">
        <v>29</v>
      </c>
      <c r="B39" s="30" t="s">
        <v>94</v>
      </c>
      <c r="C39" s="29" t="s">
        <v>19</v>
      </c>
      <c r="D39" s="7">
        <v>26</v>
      </c>
      <c r="E39" s="28"/>
      <c r="F39" s="9">
        <f t="shared" si="2"/>
        <v>0</v>
      </c>
    </row>
    <row r="40" spans="1:6" s="81" customFormat="1" x14ac:dyDescent="0.2">
      <c r="A40" s="7" t="s">
        <v>47</v>
      </c>
      <c r="B40" s="30" t="s">
        <v>46</v>
      </c>
      <c r="C40" s="29" t="s">
        <v>19</v>
      </c>
      <c r="D40" s="7">
        <v>9.6</v>
      </c>
      <c r="E40" s="8"/>
      <c r="F40" s="9">
        <f t="shared" si="2"/>
        <v>0</v>
      </c>
    </row>
    <row r="41" spans="1:6" s="81" customFormat="1" x14ac:dyDescent="0.2">
      <c r="A41" s="46"/>
      <c r="B41" s="50" t="s">
        <v>58</v>
      </c>
      <c r="C41" s="46"/>
      <c r="D41" s="46"/>
      <c r="E41" s="51"/>
      <c r="F41" s="49">
        <f>SUM(F34:F40)</f>
        <v>0</v>
      </c>
    </row>
    <row r="42" spans="1:6" s="81" customFormat="1" x14ac:dyDescent="0.2">
      <c r="A42" s="59">
        <v>4</v>
      </c>
      <c r="B42" s="56" t="s">
        <v>82</v>
      </c>
      <c r="C42" s="60"/>
      <c r="D42" s="60"/>
      <c r="E42" s="61"/>
      <c r="F42" s="62"/>
    </row>
    <row r="43" spans="1:6" s="81" customFormat="1" x14ac:dyDescent="0.2">
      <c r="A43" s="7" t="s">
        <v>30</v>
      </c>
      <c r="B43" s="30" t="s">
        <v>137</v>
      </c>
      <c r="C43" s="29" t="s">
        <v>19</v>
      </c>
      <c r="D43" s="7">
        <v>1595</v>
      </c>
      <c r="E43" s="8"/>
      <c r="F43" s="9">
        <f>ROUND(D43*E43,2)</f>
        <v>0</v>
      </c>
    </row>
    <row r="44" spans="1:6" s="81" customFormat="1" x14ac:dyDescent="0.2">
      <c r="A44" s="7" t="s">
        <v>31</v>
      </c>
      <c r="B44" s="30" t="s">
        <v>50</v>
      </c>
      <c r="C44" s="29" t="s">
        <v>19</v>
      </c>
      <c r="D44" s="7">
        <v>50</v>
      </c>
      <c r="E44" s="8"/>
      <c r="F44" s="9">
        <f>ROUND(D44*E44,2)</f>
        <v>0</v>
      </c>
    </row>
    <row r="45" spans="1:6" s="81" customFormat="1" x14ac:dyDescent="0.2">
      <c r="A45" s="7">
        <v>4.3</v>
      </c>
      <c r="B45" s="32" t="s">
        <v>44</v>
      </c>
      <c r="C45" s="7" t="s">
        <v>7</v>
      </c>
      <c r="D45" s="7">
        <v>210</v>
      </c>
      <c r="E45" s="8"/>
      <c r="F45" s="9">
        <f>ROUND(D45*E45,2)</f>
        <v>0</v>
      </c>
    </row>
    <row r="46" spans="1:6" s="81" customFormat="1" x14ac:dyDescent="0.2">
      <c r="A46" s="7">
        <v>4.4000000000000004</v>
      </c>
      <c r="B46" s="30" t="s">
        <v>81</v>
      </c>
      <c r="C46" s="29" t="s">
        <v>19</v>
      </c>
      <c r="D46" s="7">
        <v>1545</v>
      </c>
      <c r="E46" s="8"/>
      <c r="F46" s="9">
        <f>ROUND(D46*E46,2)</f>
        <v>0</v>
      </c>
    </row>
    <row r="47" spans="1:6" s="81" customFormat="1" x14ac:dyDescent="0.2">
      <c r="A47" s="46"/>
      <c r="B47" s="50" t="s">
        <v>83</v>
      </c>
      <c r="C47" s="46"/>
      <c r="D47" s="46"/>
      <c r="E47" s="51"/>
      <c r="F47" s="49">
        <f>SUM(F43:F46)</f>
        <v>0</v>
      </c>
    </row>
    <row r="48" spans="1:6" s="81" customFormat="1" x14ac:dyDescent="0.2">
      <c r="A48" s="63">
        <v>6</v>
      </c>
      <c r="B48" s="86" t="s">
        <v>62</v>
      </c>
      <c r="C48" s="87"/>
      <c r="D48" s="87"/>
      <c r="E48" s="88"/>
      <c r="F48" s="64"/>
    </row>
    <row r="49" spans="1:6" s="81" customFormat="1" x14ac:dyDescent="0.2">
      <c r="A49" s="7" t="s">
        <v>32</v>
      </c>
      <c r="B49" s="32" t="s">
        <v>68</v>
      </c>
      <c r="C49" s="29" t="s">
        <v>18</v>
      </c>
      <c r="D49" s="7">
        <v>10.5</v>
      </c>
      <c r="E49" s="8"/>
      <c r="F49" s="9">
        <f t="shared" ref="F49:F54" si="3">ROUND(D49*E49,2)</f>
        <v>0</v>
      </c>
    </row>
    <row r="50" spans="1:6" s="81" customFormat="1" x14ac:dyDescent="0.2">
      <c r="A50" s="7" t="s">
        <v>33</v>
      </c>
      <c r="B50" s="32" t="s">
        <v>67</v>
      </c>
      <c r="C50" s="29" t="s">
        <v>19</v>
      </c>
      <c r="D50" s="7">
        <v>171</v>
      </c>
      <c r="E50" s="8"/>
      <c r="F50" s="9">
        <f t="shared" si="3"/>
        <v>0</v>
      </c>
    </row>
    <row r="51" spans="1:6" s="81" customFormat="1" x14ac:dyDescent="0.2">
      <c r="A51" s="7" t="s">
        <v>34</v>
      </c>
      <c r="B51" s="33" t="s">
        <v>69</v>
      </c>
      <c r="C51" s="29" t="s">
        <v>18</v>
      </c>
      <c r="D51" s="7">
        <v>48</v>
      </c>
      <c r="E51" s="8"/>
      <c r="F51" s="9">
        <f t="shared" si="3"/>
        <v>0</v>
      </c>
    </row>
    <row r="52" spans="1:6" s="81" customFormat="1" x14ac:dyDescent="0.2">
      <c r="A52" s="7" t="s">
        <v>35</v>
      </c>
      <c r="B52" s="32" t="s">
        <v>74</v>
      </c>
      <c r="C52" s="29" t="s">
        <v>18</v>
      </c>
      <c r="D52" s="7">
        <v>23.6</v>
      </c>
      <c r="E52" s="8"/>
      <c r="F52" s="9">
        <f t="shared" si="3"/>
        <v>0</v>
      </c>
    </row>
    <row r="53" spans="1:6" s="81" customFormat="1" x14ac:dyDescent="0.2">
      <c r="A53" s="7" t="s">
        <v>36</v>
      </c>
      <c r="B53" s="32" t="s">
        <v>66</v>
      </c>
      <c r="C53" s="29" t="s">
        <v>19</v>
      </c>
      <c r="D53" s="7">
        <v>22</v>
      </c>
      <c r="E53" s="8"/>
      <c r="F53" s="9">
        <f t="shared" si="3"/>
        <v>0</v>
      </c>
    </row>
    <row r="54" spans="1:6" s="81" customFormat="1" x14ac:dyDescent="0.2">
      <c r="A54" s="7" t="s">
        <v>77</v>
      </c>
      <c r="B54" s="32" t="s">
        <v>70</v>
      </c>
      <c r="C54" s="29" t="s">
        <v>19</v>
      </c>
      <c r="D54" s="7">
        <v>52</v>
      </c>
      <c r="E54" s="8"/>
      <c r="F54" s="9">
        <f t="shared" si="3"/>
        <v>0</v>
      </c>
    </row>
    <row r="55" spans="1:6" s="81" customFormat="1" x14ac:dyDescent="0.2">
      <c r="A55" s="7" t="s">
        <v>138</v>
      </c>
      <c r="B55" s="33" t="s">
        <v>71</v>
      </c>
      <c r="C55" s="7" t="s">
        <v>7</v>
      </c>
      <c r="D55" s="7">
        <v>45</v>
      </c>
      <c r="E55" s="8"/>
      <c r="F55" s="9">
        <f>ROUND(D55*E55,2)</f>
        <v>0</v>
      </c>
    </row>
    <row r="56" spans="1:6" s="81" customFormat="1" x14ac:dyDescent="0.2">
      <c r="A56" s="46"/>
      <c r="B56" s="92" t="s">
        <v>75</v>
      </c>
      <c r="C56" s="92"/>
      <c r="D56" s="92"/>
      <c r="E56" s="92"/>
      <c r="F56" s="49">
        <f>SUM(F49:F55)</f>
        <v>0</v>
      </c>
    </row>
    <row r="57" spans="1:6" s="81" customFormat="1" x14ac:dyDescent="0.2">
      <c r="A57" s="59">
        <v>7</v>
      </c>
      <c r="B57" s="56" t="s">
        <v>38</v>
      </c>
      <c r="C57" s="60"/>
      <c r="D57" s="60"/>
      <c r="E57" s="61"/>
      <c r="F57" s="62"/>
    </row>
    <row r="58" spans="1:6" s="81" customFormat="1" ht="38.25" x14ac:dyDescent="0.2">
      <c r="A58" s="7" t="s">
        <v>63</v>
      </c>
      <c r="B58" s="30" t="s">
        <v>84</v>
      </c>
      <c r="C58" s="29" t="s">
        <v>19</v>
      </c>
      <c r="D58" s="7">
        <v>35.5</v>
      </c>
      <c r="E58" s="8"/>
      <c r="F58" s="9">
        <f t="shared" ref="F58:F64" si="4">ROUND(D58*E58,2)</f>
        <v>0</v>
      </c>
    </row>
    <row r="59" spans="1:6" s="81" customFormat="1" ht="51" x14ac:dyDescent="0.2">
      <c r="A59" s="7" t="s">
        <v>64</v>
      </c>
      <c r="B59" s="30" t="s">
        <v>86</v>
      </c>
      <c r="C59" s="7" t="s">
        <v>6</v>
      </c>
      <c r="D59" s="7">
        <v>1</v>
      </c>
      <c r="E59" s="8"/>
      <c r="F59" s="9">
        <f t="shared" si="4"/>
        <v>0</v>
      </c>
    </row>
    <row r="60" spans="1:6" s="81" customFormat="1" ht="60.75" customHeight="1" x14ac:dyDescent="0.2">
      <c r="A60" s="7" t="s">
        <v>65</v>
      </c>
      <c r="B60" s="30" t="s">
        <v>85</v>
      </c>
      <c r="C60" s="7" t="s">
        <v>6</v>
      </c>
      <c r="D60" s="7">
        <v>4</v>
      </c>
      <c r="E60" s="8"/>
      <c r="F60" s="9">
        <f t="shared" si="4"/>
        <v>0</v>
      </c>
    </row>
    <row r="61" spans="1:6" s="81" customFormat="1" ht="51" x14ac:dyDescent="0.2">
      <c r="A61" s="7" t="s">
        <v>72</v>
      </c>
      <c r="B61" s="30" t="s">
        <v>87</v>
      </c>
      <c r="C61" s="7" t="s">
        <v>6</v>
      </c>
      <c r="D61" s="7">
        <v>5</v>
      </c>
      <c r="E61" s="8"/>
      <c r="F61" s="9">
        <f t="shared" si="4"/>
        <v>0</v>
      </c>
    </row>
    <row r="62" spans="1:6" s="81" customFormat="1" ht="25.5" x14ac:dyDescent="0.2">
      <c r="A62" s="7" t="s">
        <v>73</v>
      </c>
      <c r="B62" s="30" t="s">
        <v>88</v>
      </c>
      <c r="C62" s="7" t="s">
        <v>6</v>
      </c>
      <c r="D62" s="29">
        <v>2</v>
      </c>
      <c r="E62" s="8"/>
      <c r="F62" s="9">
        <f t="shared" si="4"/>
        <v>0</v>
      </c>
    </row>
    <row r="63" spans="1:6" s="81" customFormat="1" ht="25.5" x14ac:dyDescent="0.2">
      <c r="A63" s="7" t="s">
        <v>78</v>
      </c>
      <c r="B63" s="30" t="s">
        <v>89</v>
      </c>
      <c r="C63" s="7" t="s">
        <v>6</v>
      </c>
      <c r="D63" s="29">
        <v>1</v>
      </c>
      <c r="E63" s="8"/>
      <c r="F63" s="9">
        <f t="shared" si="4"/>
        <v>0</v>
      </c>
    </row>
    <row r="64" spans="1:6" s="81" customFormat="1" x14ac:dyDescent="0.2">
      <c r="A64" s="7" t="s">
        <v>79</v>
      </c>
      <c r="B64" s="30" t="s">
        <v>90</v>
      </c>
      <c r="C64" s="7" t="s">
        <v>6</v>
      </c>
      <c r="D64" s="7">
        <v>2</v>
      </c>
      <c r="E64" s="8"/>
      <c r="F64" s="9">
        <f t="shared" si="4"/>
        <v>0</v>
      </c>
    </row>
    <row r="65" spans="1:7" s="81" customFormat="1" x14ac:dyDescent="0.2">
      <c r="A65" s="46"/>
      <c r="B65" s="50" t="s">
        <v>59</v>
      </c>
      <c r="C65" s="46"/>
      <c r="D65" s="46"/>
      <c r="E65" s="51"/>
      <c r="F65" s="49">
        <f>SUM(F58:F64)</f>
        <v>0</v>
      </c>
    </row>
    <row r="66" spans="1:7" s="81" customFormat="1" ht="15.75" x14ac:dyDescent="0.2">
      <c r="A66" s="66"/>
      <c r="B66" s="83" t="s">
        <v>130</v>
      </c>
      <c r="C66" s="84"/>
      <c r="D66" s="84"/>
      <c r="E66" s="85"/>
      <c r="F66" s="62"/>
    </row>
    <row r="67" spans="1:7" s="20" customFormat="1" ht="15" x14ac:dyDescent="0.2">
      <c r="A67" s="93" t="s">
        <v>106</v>
      </c>
      <c r="B67" s="93"/>
      <c r="C67" s="93"/>
      <c r="D67" s="93"/>
      <c r="E67" s="67"/>
      <c r="F67" s="67"/>
    </row>
    <row r="68" spans="1:7" s="20" customFormat="1" ht="38.25" x14ac:dyDescent="0.2">
      <c r="A68" s="34">
        <v>1</v>
      </c>
      <c r="B68" s="35" t="s">
        <v>107</v>
      </c>
      <c r="C68" s="34" t="s">
        <v>6</v>
      </c>
      <c r="D68" s="34">
        <v>1</v>
      </c>
      <c r="E68" s="21"/>
      <c r="F68" s="21">
        <f t="shared" ref="F68:F73" si="5">+E68*D68</f>
        <v>0</v>
      </c>
    </row>
    <row r="69" spans="1:7" s="20" customFormat="1" ht="25.5" x14ac:dyDescent="0.2">
      <c r="A69" s="34">
        <v>2</v>
      </c>
      <c r="B69" s="35" t="s">
        <v>108</v>
      </c>
      <c r="C69" s="34" t="s">
        <v>6</v>
      </c>
      <c r="D69" s="34">
        <v>1</v>
      </c>
      <c r="E69" s="21"/>
      <c r="F69" s="21">
        <f t="shared" si="5"/>
        <v>0</v>
      </c>
    </row>
    <row r="70" spans="1:7" s="20" customFormat="1" ht="25.5" x14ac:dyDescent="0.2">
      <c r="A70" s="34">
        <v>3</v>
      </c>
      <c r="B70" s="35" t="s">
        <v>109</v>
      </c>
      <c r="C70" s="34" t="s">
        <v>6</v>
      </c>
      <c r="D70" s="34">
        <v>19</v>
      </c>
      <c r="E70" s="21"/>
      <c r="F70" s="21">
        <f t="shared" si="5"/>
        <v>0</v>
      </c>
    </row>
    <row r="71" spans="1:7" s="20" customFormat="1" ht="25.5" x14ac:dyDescent="0.2">
      <c r="A71" s="34">
        <v>4</v>
      </c>
      <c r="B71" s="35" t="s">
        <v>110</v>
      </c>
      <c r="C71" s="34" t="s">
        <v>6</v>
      </c>
      <c r="D71" s="34">
        <v>101</v>
      </c>
      <c r="E71" s="21"/>
      <c r="F71" s="21">
        <f t="shared" si="5"/>
        <v>0</v>
      </c>
    </row>
    <row r="72" spans="1:7" s="20" customFormat="1" ht="33" customHeight="1" x14ac:dyDescent="0.2">
      <c r="A72" s="34">
        <v>5</v>
      </c>
      <c r="B72" s="35" t="s">
        <v>111</v>
      </c>
      <c r="C72" s="34" t="s">
        <v>6</v>
      </c>
      <c r="D72" s="34">
        <v>16</v>
      </c>
      <c r="E72" s="21"/>
      <c r="F72" s="21">
        <f t="shared" si="5"/>
        <v>0</v>
      </c>
    </row>
    <row r="73" spans="1:7" s="20" customFormat="1" ht="33" customHeight="1" x14ac:dyDescent="0.2">
      <c r="A73" s="34">
        <v>6</v>
      </c>
      <c r="B73" s="35" t="s">
        <v>112</v>
      </c>
      <c r="C73" s="34" t="s">
        <v>6</v>
      </c>
      <c r="D73" s="34">
        <v>1</v>
      </c>
      <c r="E73" s="21"/>
      <c r="F73" s="21">
        <f t="shared" si="5"/>
        <v>0</v>
      </c>
    </row>
    <row r="74" spans="1:7" s="20" customFormat="1" ht="33" customHeight="1" x14ac:dyDescent="0.2">
      <c r="A74" s="34">
        <v>7</v>
      </c>
      <c r="B74" s="35" t="s">
        <v>113</v>
      </c>
      <c r="C74" s="34" t="s">
        <v>6</v>
      </c>
      <c r="D74" s="34">
        <v>1</v>
      </c>
      <c r="E74" s="21"/>
      <c r="F74" s="21">
        <f>+E74*D73</f>
        <v>0</v>
      </c>
    </row>
    <row r="75" spans="1:7" s="20" customFormat="1" ht="51" x14ac:dyDescent="0.2">
      <c r="A75" s="34">
        <v>8</v>
      </c>
      <c r="B75" s="35" t="s">
        <v>114</v>
      </c>
      <c r="C75" s="34" t="s">
        <v>6</v>
      </c>
      <c r="D75" s="34">
        <v>1</v>
      </c>
      <c r="E75" s="21"/>
      <c r="F75" s="21">
        <f>+E75*D74</f>
        <v>0</v>
      </c>
    </row>
    <row r="76" spans="1:7" s="20" customFormat="1" ht="25.5" x14ac:dyDescent="0.2">
      <c r="A76" s="34">
        <v>9</v>
      </c>
      <c r="B76" s="35" t="s">
        <v>115</v>
      </c>
      <c r="C76" s="34" t="s">
        <v>6</v>
      </c>
      <c r="D76" s="34">
        <v>19</v>
      </c>
      <c r="E76" s="21"/>
      <c r="F76" s="21">
        <f>+E76*D75</f>
        <v>0</v>
      </c>
    </row>
    <row r="77" spans="1:7" s="20" customFormat="1" ht="15" x14ac:dyDescent="0.2">
      <c r="A77" s="93" t="s">
        <v>116</v>
      </c>
      <c r="B77" s="93"/>
      <c r="C77" s="93"/>
      <c r="D77" s="93"/>
      <c r="E77" s="68"/>
      <c r="F77" s="68"/>
    </row>
    <row r="78" spans="1:7" s="20" customFormat="1" ht="25.5" x14ac:dyDescent="0.2">
      <c r="A78" s="34">
        <v>10</v>
      </c>
      <c r="B78" s="35" t="s">
        <v>117</v>
      </c>
      <c r="C78" s="34" t="s">
        <v>7</v>
      </c>
      <c r="D78" s="34">
        <v>2300</v>
      </c>
      <c r="E78" s="21"/>
      <c r="F78" s="21">
        <f t="shared" ref="F78:F89" si="6">+E78*D78</f>
        <v>0</v>
      </c>
      <c r="G78" s="36"/>
    </row>
    <row r="79" spans="1:7" s="20" customFormat="1" ht="25.5" x14ac:dyDescent="0.2">
      <c r="A79" s="34">
        <v>11</v>
      </c>
      <c r="B79" s="35" t="s">
        <v>118</v>
      </c>
      <c r="C79" s="34" t="s">
        <v>7</v>
      </c>
      <c r="D79" s="34">
        <v>2220</v>
      </c>
      <c r="E79" s="21"/>
      <c r="F79" s="21">
        <f t="shared" si="6"/>
        <v>0</v>
      </c>
      <c r="G79" s="36"/>
    </row>
    <row r="80" spans="1:7" s="20" customFormat="1" ht="25.5" x14ac:dyDescent="0.2">
      <c r="A80" s="34">
        <v>12</v>
      </c>
      <c r="B80" s="35" t="s">
        <v>119</v>
      </c>
      <c r="C80" s="34" t="s">
        <v>7</v>
      </c>
      <c r="D80" s="34">
        <v>860</v>
      </c>
      <c r="E80" s="21"/>
      <c r="F80" s="21">
        <f t="shared" si="6"/>
        <v>0</v>
      </c>
      <c r="G80" s="36"/>
    </row>
    <row r="81" spans="1:8" s="20" customFormat="1" ht="25.5" x14ac:dyDescent="0.2">
      <c r="A81" s="34">
        <v>13</v>
      </c>
      <c r="B81" s="35" t="s">
        <v>120</v>
      </c>
      <c r="C81" s="34" t="s">
        <v>6</v>
      </c>
      <c r="D81" s="34">
        <v>15</v>
      </c>
      <c r="E81" s="21"/>
      <c r="F81" s="21">
        <f t="shared" si="6"/>
        <v>0</v>
      </c>
    </row>
    <row r="82" spans="1:8" s="20" customFormat="1" ht="25.5" x14ac:dyDescent="0.2">
      <c r="A82" s="34">
        <v>14</v>
      </c>
      <c r="B82" s="35" t="s">
        <v>121</v>
      </c>
      <c r="C82" s="34" t="s">
        <v>6</v>
      </c>
      <c r="D82" s="34">
        <v>1</v>
      </c>
      <c r="E82" s="21"/>
      <c r="F82" s="21">
        <f t="shared" si="6"/>
        <v>0</v>
      </c>
    </row>
    <row r="83" spans="1:8" s="20" customFormat="1" ht="25.5" x14ac:dyDescent="0.2">
      <c r="A83" s="34">
        <v>15</v>
      </c>
      <c r="B83" s="35" t="s">
        <v>122</v>
      </c>
      <c r="C83" s="34" t="s">
        <v>6</v>
      </c>
      <c r="D83" s="34">
        <v>16</v>
      </c>
      <c r="E83" s="21"/>
      <c r="F83" s="21">
        <f t="shared" si="6"/>
        <v>0</v>
      </c>
    </row>
    <row r="84" spans="1:8" s="20" customFormat="1" ht="25.5" x14ac:dyDescent="0.2">
      <c r="A84" s="34">
        <v>16</v>
      </c>
      <c r="B84" s="35" t="s">
        <v>123</v>
      </c>
      <c r="C84" s="34" t="s">
        <v>6</v>
      </c>
      <c r="D84" s="34">
        <v>19</v>
      </c>
      <c r="E84" s="21"/>
      <c r="F84" s="21">
        <f t="shared" si="6"/>
        <v>0</v>
      </c>
    </row>
    <row r="85" spans="1:8" s="20" customFormat="1" ht="25.5" x14ac:dyDescent="0.2">
      <c r="A85" s="34">
        <v>17</v>
      </c>
      <c r="B85" s="35" t="s">
        <v>124</v>
      </c>
      <c r="C85" s="34" t="s">
        <v>6</v>
      </c>
      <c r="D85" s="34">
        <v>101</v>
      </c>
      <c r="E85" s="21"/>
      <c r="F85" s="21">
        <f t="shared" si="6"/>
        <v>0</v>
      </c>
    </row>
    <row r="86" spans="1:8" s="20" customFormat="1" ht="15" x14ac:dyDescent="0.2">
      <c r="A86" s="34">
        <v>18</v>
      </c>
      <c r="B86" s="35" t="s">
        <v>125</v>
      </c>
      <c r="C86" s="34" t="s">
        <v>6</v>
      </c>
      <c r="D86" s="34">
        <v>1</v>
      </c>
      <c r="E86" s="21"/>
      <c r="F86" s="21">
        <f t="shared" si="6"/>
        <v>0</v>
      </c>
    </row>
    <row r="87" spans="1:8" s="20" customFormat="1" ht="15" x14ac:dyDescent="0.2">
      <c r="A87" s="34">
        <v>19</v>
      </c>
      <c r="B87" s="35" t="s">
        <v>126</v>
      </c>
      <c r="C87" s="34" t="s">
        <v>127</v>
      </c>
      <c r="D87" s="34">
        <v>1</v>
      </c>
      <c r="E87" s="21"/>
      <c r="F87" s="21">
        <f t="shared" si="6"/>
        <v>0</v>
      </c>
    </row>
    <row r="88" spans="1:8" s="20" customFormat="1" ht="25.5" x14ac:dyDescent="0.2">
      <c r="A88" s="34">
        <v>20</v>
      </c>
      <c r="B88" s="35" t="s">
        <v>128</v>
      </c>
      <c r="C88" s="34" t="s">
        <v>127</v>
      </c>
      <c r="D88" s="34">
        <v>1</v>
      </c>
      <c r="E88" s="21"/>
      <c r="F88" s="21">
        <f t="shared" si="6"/>
        <v>0</v>
      </c>
    </row>
    <row r="89" spans="1:8" s="20" customFormat="1" ht="15" x14ac:dyDescent="0.2">
      <c r="A89" s="34">
        <v>21</v>
      </c>
      <c r="B89" s="35" t="s">
        <v>129</v>
      </c>
      <c r="C89" s="34" t="s">
        <v>127</v>
      </c>
      <c r="D89" s="34">
        <v>1</v>
      </c>
      <c r="E89" s="21"/>
      <c r="F89" s="21">
        <f t="shared" si="6"/>
        <v>0</v>
      </c>
    </row>
    <row r="90" spans="1:8" s="81" customFormat="1" x14ac:dyDescent="0.2">
      <c r="A90" s="69"/>
      <c r="B90" s="96" t="s">
        <v>131</v>
      </c>
      <c r="C90" s="97"/>
      <c r="D90" s="97"/>
      <c r="E90" s="98"/>
      <c r="F90" s="76">
        <f>SUM(F68:F89)</f>
        <v>0</v>
      </c>
    </row>
    <row r="91" spans="1:8" s="81" customFormat="1" ht="15.75" x14ac:dyDescent="0.2">
      <c r="A91" s="91" t="s">
        <v>60</v>
      </c>
      <c r="B91" s="91"/>
      <c r="C91" s="70"/>
      <c r="D91" s="46"/>
      <c r="E91" s="71"/>
      <c r="F91" s="77">
        <f>SUM(F90,F65,F56,F47,F41,F32,F22,F13)</f>
        <v>0</v>
      </c>
      <c r="H91" s="82"/>
    </row>
    <row r="92" spans="1:8" s="81" customFormat="1" ht="15.75" x14ac:dyDescent="0.2">
      <c r="A92" s="94" t="s">
        <v>97</v>
      </c>
      <c r="B92" s="95"/>
      <c r="C92" s="46"/>
      <c r="D92" s="46"/>
      <c r="E92" s="65"/>
      <c r="F92" s="78">
        <f>F91*0.05</f>
        <v>0</v>
      </c>
    </row>
    <row r="93" spans="1:8" s="81" customFormat="1" ht="15.75" x14ac:dyDescent="0.2">
      <c r="A93" s="91" t="s">
        <v>96</v>
      </c>
      <c r="B93" s="91"/>
      <c r="C93" s="70"/>
      <c r="D93" s="46"/>
      <c r="E93" s="71"/>
      <c r="F93" s="77">
        <f>SUM(F91:F92)</f>
        <v>0</v>
      </c>
    </row>
    <row r="94" spans="1:8" s="80" customFormat="1" ht="15.75" x14ac:dyDescent="0.25">
      <c r="A94" s="90" t="s">
        <v>98</v>
      </c>
      <c r="B94" s="90"/>
      <c r="C94" s="72"/>
      <c r="D94" s="73"/>
      <c r="E94" s="74"/>
      <c r="F94" s="75">
        <f>F93*0.2</f>
        <v>0</v>
      </c>
    </row>
    <row r="95" spans="1:8" s="80" customFormat="1" ht="15.75" x14ac:dyDescent="0.25">
      <c r="A95" s="90" t="s">
        <v>99</v>
      </c>
      <c r="B95" s="90"/>
      <c r="C95" s="72"/>
      <c r="D95" s="73"/>
      <c r="E95" s="74"/>
      <c r="F95" s="75">
        <f>SUM(F93:F94)</f>
        <v>0</v>
      </c>
    </row>
    <row r="96" spans="1:8" s="80" customFormat="1" ht="15.75" x14ac:dyDescent="0.25">
      <c r="A96" s="10"/>
      <c r="B96" s="11"/>
      <c r="C96" s="12"/>
      <c r="D96" s="10"/>
      <c r="E96" s="13"/>
      <c r="F96" s="16"/>
    </row>
    <row r="97" spans="1:6" s="80" customFormat="1" ht="15.75" x14ac:dyDescent="0.25">
      <c r="A97" s="10"/>
      <c r="B97" s="11"/>
      <c r="C97" s="12"/>
      <c r="D97" s="10"/>
      <c r="E97" s="13"/>
      <c r="F97" s="14"/>
    </row>
    <row r="98" spans="1:6" s="80" customFormat="1" ht="15.75" x14ac:dyDescent="0.25">
      <c r="A98" s="10"/>
      <c r="B98" s="17" t="s">
        <v>142</v>
      </c>
      <c r="C98" s="12"/>
      <c r="D98" s="10"/>
      <c r="E98" s="37" t="s">
        <v>140</v>
      </c>
      <c r="F98" s="19"/>
    </row>
    <row r="99" spans="1:6" s="80" customFormat="1" ht="15.75" x14ac:dyDescent="0.25">
      <c r="A99" s="15"/>
      <c r="B99" s="18" t="s">
        <v>143</v>
      </c>
      <c r="C99" s="23"/>
      <c r="D99" s="15"/>
      <c r="E99" s="38" t="s">
        <v>144</v>
      </c>
      <c r="F99" s="19"/>
    </row>
    <row r="100" spans="1:6" s="80" customFormat="1" x14ac:dyDescent="0.2">
      <c r="A100" s="39"/>
      <c r="B100" s="23"/>
      <c r="C100" s="23"/>
      <c r="D100" s="39"/>
      <c r="E100" s="40"/>
      <c r="F100" s="37"/>
    </row>
  </sheetData>
  <mergeCells count="16">
    <mergeCell ref="A1:F1"/>
    <mergeCell ref="A2:F2"/>
    <mergeCell ref="A3:F3"/>
    <mergeCell ref="A6:F6"/>
    <mergeCell ref="B66:E66"/>
    <mergeCell ref="B48:E48"/>
    <mergeCell ref="A4:F4"/>
    <mergeCell ref="A95:B95"/>
    <mergeCell ref="A91:B91"/>
    <mergeCell ref="A94:B94"/>
    <mergeCell ref="B56:E56"/>
    <mergeCell ref="A67:D67"/>
    <mergeCell ref="A77:D77"/>
    <mergeCell ref="A93:B93"/>
    <mergeCell ref="A92:B92"/>
    <mergeCell ref="B90:E90"/>
  </mergeCells>
  <phoneticPr fontId="8" type="noConversion"/>
  <pageMargins left="0.62992125984251968" right="0.39370078740157483" top="0.49212598425196852" bottom="0.49212598425196852" header="0.31496062992125984" footer="0.31496062992125984"/>
  <pageSetup paperSize="9" scale="96" orientation="portrait" r:id="rId1"/>
  <headerFooter alignWithMargins="0">
    <oddHeader xml:space="preserve">&amp;C
ПРОГРАМА ЗА РАЗВИТИЕ НА СЕЛСКИТЕ РАЙОНИ 2014-2020
ЕВРОПЕЙСКИ ЗЕМЕДЕЛСКИ ФОНД ЗА РАЗВИТИЕНА СЕЛСКИТЕ РАЙОНИ: „ЕВРОПА ИНВЕСТИРА В СЕЛСКИТЕ РАЙОНИ“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2018-02-14T15:44:07Z</dcterms:created>
  <dcterms:modified xsi:type="dcterms:W3CDTF">2018-02-14T15:44:18Z</dcterms:modified>
</cp:coreProperties>
</file>