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Л.Равелов\Desktop\Mадан\4. Аврамовска\"/>
    </mc:Choice>
  </mc:AlternateContent>
  <bookViews>
    <workbookView xWindow="0" yWindow="0" windowWidth="24000" windowHeight="9630" tabRatio="870"/>
  </bookViews>
  <sheets>
    <sheet name="KCC-1" sheetId="17" r:id="rId1"/>
    <sheet name="KCC-II" sheetId="18" r:id="rId2"/>
  </sheets>
  <externalReferences>
    <externalReference r:id="rId3"/>
  </externalReferences>
  <definedNames>
    <definedName name="Z_3142F84F_D6A9_4D06_B560_9BE66877479A_.wvu.PrintTitles" localSheetId="0" hidden="1">'KCC-1'!$2:$6</definedName>
    <definedName name="Z_3142F84F_D6A9_4D06_B560_9BE66877479A_.wvu.PrintTitles" localSheetId="1" hidden="1">'KCC-II'!$2:$6</definedName>
    <definedName name="Z_48E15A38_C9D6_479D_9EB2_40FBF56F06EC_.wvu.PrintTitles" localSheetId="0" hidden="1">'KCC-1'!$2:$6</definedName>
    <definedName name="Z_48E15A38_C9D6_479D_9EB2_40FBF56F06EC_.wvu.PrintTitles" localSheetId="1" hidden="1">'KCC-II'!$2:$6</definedName>
    <definedName name="Z_8C492974_0BBB_4EE0_B32E_F6C6E8E65DCA_.wvu.PrintTitles" localSheetId="0" hidden="1">'KCC-1'!$2:$6</definedName>
    <definedName name="Z_8C492974_0BBB_4EE0_B32E_F6C6E8E65DCA_.wvu.PrintTitles" localSheetId="1" hidden="1">'KCC-II'!$2:$6</definedName>
    <definedName name="Z_951054D0_662B_11D5_8B89_00409534CFF1_.wvu.PrintTitles" localSheetId="0" hidden="1">'KCC-1'!$2:$6</definedName>
    <definedName name="Z_951054D0_662B_11D5_8B89_00409534CFF1_.wvu.PrintTitles" localSheetId="1" hidden="1">'KCC-II'!$2:$6</definedName>
    <definedName name="Z_9B42D664_BDC5_4376_B659_2490BF67A191_.wvu.PrintTitles" localSheetId="0" hidden="1">'KCC-1'!$2:$6</definedName>
    <definedName name="Z_9B42D664_BDC5_4376_B659_2490BF67A191_.wvu.PrintTitles" localSheetId="1" hidden="1">'KCC-II'!$2:$6</definedName>
    <definedName name="Z_A7DAD745_3044_495E_BDDE_B62C222BDD12_.wvu.PrintTitles" localSheetId="0" hidden="1">'KCC-1'!$2:$6</definedName>
    <definedName name="Z_A7DAD745_3044_495E_BDDE_B62C222BDD12_.wvu.PrintTitles" localSheetId="1" hidden="1">'KCC-II'!$2:$6</definedName>
    <definedName name="Z_BC9F96C5_1BAA_4BD2_BDAD_8E5E33A8139C_.wvu.PrintTitles" localSheetId="0" hidden="1">'KCC-1'!$2:$6</definedName>
    <definedName name="Z_BC9F96C5_1BAA_4BD2_BDAD_8E5E33A8139C_.wvu.PrintTitles" localSheetId="1" hidden="1">'KCC-II'!$2:$6</definedName>
    <definedName name="Z_D608E404_492D_47B9_BD0D_7504F99E1772_.wvu.PrintTitles" localSheetId="0" hidden="1">'KCC-1'!$2:$6</definedName>
    <definedName name="Z_D608E404_492D_47B9_BD0D_7504F99E1772_.wvu.PrintTitles" localSheetId="1" hidden="1">'KCC-II'!$2:$6</definedName>
    <definedName name="Z_D89D6F2B_F6B0_4748_AAA8_289DF1E44E78_.wvu.PrintTitles" localSheetId="0" hidden="1">'KCC-1'!$2:$6</definedName>
    <definedName name="Z_D89D6F2B_F6B0_4748_AAA8_289DF1E44E78_.wvu.PrintTitles" localSheetId="1" hidden="1">'KCC-II'!$2:$6</definedName>
    <definedName name="Z_DDBB7820_1FFC_11D8_B0B1_0020ED6F0D40_.wvu.PrintTitles" localSheetId="0" hidden="1">'KCC-1'!$2:$6</definedName>
    <definedName name="Z_DDBB7820_1FFC_11D8_B0B1_0020ED6F0D40_.wvu.PrintTitles" localSheetId="1" hidden="1">'KCC-II'!$2:$6</definedName>
    <definedName name="Z_DF859633_5DAF_40C6_AA98_E2DB01B1141F_.wvu.PrintTitles" localSheetId="0" hidden="1">'KCC-1'!$2:$6</definedName>
    <definedName name="Z_DF859633_5DAF_40C6_AA98_E2DB01B1141F_.wvu.PrintTitles" localSheetId="1" hidden="1">'KCC-II'!$2:$6</definedName>
    <definedName name="Z_E1DB91F9_B4F3_4922_8F27_C42C51848CD3_.wvu.PrintTitles" localSheetId="0" hidden="1">'KCC-1'!$2:$6</definedName>
    <definedName name="Z_E1DB91F9_B4F3_4922_8F27_C42C51848CD3_.wvu.PrintTitles" localSheetId="1" hidden="1">'KCC-II'!$2:$6</definedName>
    <definedName name="Z_E3A50233_C556_427E_AABA_FA56A59F07A1_.wvu.PrintTitles" localSheetId="0" hidden="1">'KCC-1'!$2:$6</definedName>
    <definedName name="Z_E3A50233_C556_427E_AABA_FA56A59F07A1_.wvu.PrintTitles" localSheetId="1" hidden="1">'KCC-II'!$2:$6</definedName>
    <definedName name="Z_FCDA3C55_77B7_4EEA_AF76_1781499C902F_.wvu.PrintTitles" localSheetId="0" hidden="1">'KCC-1'!$2:$6</definedName>
    <definedName name="Z_FCDA3C55_77B7_4EEA_AF76_1781499C902F_.wvu.PrintTitles" localSheetId="1" hidden="1">'KCC-II'!$2:$6</definedName>
    <definedName name="д" localSheetId="0">[1]знаци!#REF!</definedName>
    <definedName name="д" localSheetId="1">[1]знаци!#REF!</definedName>
    <definedName name="д">[1]знаци!#REF!</definedName>
    <definedName name="л" localSheetId="0">[1]знаци!#REF!</definedName>
    <definedName name="л" localSheetId="1">[1]знаци!#REF!</definedName>
    <definedName name="л">[1]знаци!#REF!</definedName>
    <definedName name="_xlnm.Print_Area" localSheetId="0">'KCC-1'!$A$1:$F$30</definedName>
    <definedName name="_xlnm.Print_Area" localSheetId="1">'KCC-II'!$A$1:$F$21</definedName>
    <definedName name="_xlnm.Print_Titles" localSheetId="0">'KCC-1'!$6:$6</definedName>
    <definedName name="_xlnm.Print_Titles" localSheetId="1">'KCC-II'!$6:$6</definedName>
  </definedNames>
  <calcPr calcId="162913"/>
</workbook>
</file>

<file path=xl/calcChain.xml><?xml version="1.0" encoding="utf-8"?>
<calcChain xmlns="http://schemas.openxmlformats.org/spreadsheetml/2006/main">
  <c r="D10" i="18" l="1"/>
  <c r="F10" i="18" s="1"/>
  <c r="D9" i="18"/>
  <c r="D8" i="18" s="1"/>
  <c r="A9" i="18"/>
  <c r="A10" i="18" s="1"/>
  <c r="F8" i="18" l="1"/>
  <c r="F9" i="18"/>
  <c r="F11" i="18" l="1"/>
  <c r="F12" i="18" s="1"/>
  <c r="F13" i="18" l="1"/>
  <c r="F14" i="18" s="1"/>
  <c r="F9" i="17" l="1"/>
  <c r="A19" i="17"/>
  <c r="F11" i="17"/>
  <c r="F14" i="17"/>
  <c r="F19" i="17" l="1"/>
  <c r="F18" i="17"/>
  <c r="F15" i="17" l="1"/>
  <c r="A15" i="17" l="1"/>
  <c r="F16" i="17"/>
  <c r="A9" i="17"/>
  <c r="A10" i="17" s="1"/>
  <c r="A11" i="17" s="1"/>
  <c r="F10" i="17"/>
  <c r="F20" i="17" l="1"/>
  <c r="F8" i="17" l="1"/>
  <c r="F12" i="17" l="1"/>
  <c r="F21" i="17" s="1"/>
  <c r="F22" i="17" s="1"/>
  <c r="F23" i="17" l="1"/>
</calcChain>
</file>

<file path=xl/sharedStrings.xml><?xml version="1.0" encoding="utf-8"?>
<sst xmlns="http://schemas.openxmlformats.org/spreadsheetml/2006/main" count="54" uniqueCount="34">
  <si>
    <t>м3</t>
  </si>
  <si>
    <t>м2</t>
  </si>
  <si>
    <t>ЗЕМНИ РАБОТИ</t>
  </si>
  <si>
    <t>АСФАЛТОВИ РАБОТИ</t>
  </si>
  <si>
    <t>ДДС 20%:</t>
  </si>
  <si>
    <t>Всичко:</t>
  </si>
  <si>
    <r>
      <t>Студено фрезоване на деформации на съществуващата асфалтобетонова настилка, включително изкопаване, натоварване, транспортиране на определено растояние, разтоварване на депо и оформянето му, съгласно изискванията на ТС.</t>
    </r>
    <r>
      <rPr>
        <b/>
        <sz val="10"/>
        <rFont val="Timok"/>
        <charset val="204"/>
      </rPr>
      <t xml:space="preserve">  </t>
    </r>
  </si>
  <si>
    <t>ПЪТНИ РАБОТИ</t>
  </si>
  <si>
    <t>МЯРКА</t>
  </si>
  <si>
    <t>ОБЩО ЗА ЗЕМНИ РАБОТИ:</t>
  </si>
  <si>
    <t>ОБЩО ЗА АСФАЛТОВИ РАБОТИ:</t>
  </si>
  <si>
    <t>ОБЩО ЗА ПЪТНИ РАБОТИ:</t>
  </si>
  <si>
    <t>СТОЙНОСТ</t>
  </si>
  <si>
    <t>КОЛИЧЕСТВО</t>
  </si>
  <si>
    <t>ЕДИН. ЦЕНА</t>
  </si>
  <si>
    <t>О П И С А Н И Е
НА ВИДОВЕТЕ РАБОТИ</t>
  </si>
  <si>
    <t>ПОЗИЦИЯ</t>
  </si>
  <si>
    <t>КОЛИЧЕСТВЕНО - СТОЙНОСТНА СМЕТКА - II ЕТАП</t>
  </si>
  <si>
    <t>Направа на (свързващ) битумен разлив за връзка с различна ширина, съгласно изискванията на ТС</t>
  </si>
  <si>
    <t xml:space="preserve">Доставка и полагане на асфалтобетон - плътна смес за профилиране и изравняване, съгласно изискванията на ТС и всички свързани с това разходи  </t>
  </si>
  <si>
    <t xml:space="preserve">Доставка и полагане на подходящ материал за кърпеж и локални ремонти с различна широчина и дебелина на пласта, съгласно изискванията на ТС. </t>
  </si>
  <si>
    <r>
      <t>Доставка и полагане на материал за основа банкети с различна широчина и дебелина на пласта, съгласно изискванията на ТС. - от каменни фракции</t>
    </r>
    <r>
      <rPr>
        <b/>
        <sz val="10"/>
        <rFont val="Timok"/>
        <charset val="204"/>
      </rPr>
      <t xml:space="preserve"> </t>
    </r>
  </si>
  <si>
    <t xml:space="preserve">Доставка и полагане на асфалтови кърпежи с различна дебелина и ширина, съгласно изискванията на ТС и всички свързани с това разходи  </t>
  </si>
  <si>
    <t>т</t>
  </si>
  <si>
    <t xml:space="preserve">Доставка и полагане на неплътен асфалтобетон с различна дебелина, но не по-малка от 40 мм, и ширина за подравняващи пластове, съгласно изискванията на ТС и всички свързани с това разходи  </t>
  </si>
  <si>
    <r>
      <t>Изкоп в  земни почви за отводнителни канали и банкети, включително натоварване, транспортиране на определено растояние, разтоварване на депо и оформянето му съгласно ТС.</t>
    </r>
    <r>
      <rPr>
        <b/>
        <sz val="10"/>
        <rFont val="Timok"/>
        <charset val="204"/>
      </rPr>
      <t xml:space="preserve"> </t>
    </r>
  </si>
  <si>
    <r>
      <t>Изкоп в скални почви за отводнителни канали и банкети, включително натоварване, транспортиране на определено растояние, разтоварване на депо и оформянето му съгласно ТС.</t>
    </r>
    <r>
      <rPr>
        <b/>
        <sz val="10"/>
        <rFont val="Timok"/>
        <charset val="204"/>
      </rPr>
      <t xml:space="preserve"> </t>
    </r>
  </si>
  <si>
    <t xml:space="preserve">Изкоп в скални почви - хидрочук за отводнителни канали и банкети, включително натоварване, транспортиране на определено растояние, разтоварване на депо и оформянето му съгласно ТС. </t>
  </si>
  <si>
    <t>Доставка и полагане на хоризонтална маркировка с различна конфигурация, вкл. всички свързани с това разходи, съгласно изискванията на ТС</t>
  </si>
  <si>
    <t>„Рехабилитация на вътрешна улична мрежа гр. Мадан, ул. Аврамовска (дължина 800 л.м.,обща площ - 2150м2.)"</t>
  </si>
  <si>
    <t>КОЛИЧЕСТВЕНО - СТОЙНОСТНА СМЕТКА - I ЕТАП</t>
  </si>
  <si>
    <t>Участник:</t>
  </si>
  <si>
    <t>Общо II Етап</t>
  </si>
  <si>
    <t>Общо I етап: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</si>
</sst>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_-;\-* #,##0.00_-;_-* &quot;-&quot;??_-;_-@_-"/>
    <numFmt numFmtId="167" formatCode="#,##0.00\ &quot;лв.&quot;"/>
  </numFmts>
  <fonts count="44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Tms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Timok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b/>
      <sz val="10"/>
      <name val="Timok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Timok"/>
      <family val="2"/>
      <charset val="204"/>
    </font>
    <font>
      <sz val="10"/>
      <name val="Timok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6" fillId="0" borderId="0"/>
    <xf numFmtId="0" fontId="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" fillId="0" borderId="0"/>
    <xf numFmtId="0" fontId="29" fillId="0" borderId="0"/>
    <xf numFmtId="0" fontId="26" fillId="0" borderId="0"/>
    <xf numFmtId="0" fontId="2" fillId="0" borderId="0"/>
    <xf numFmtId="0" fontId="4" fillId="0" borderId="0"/>
    <xf numFmtId="0" fontId="27" fillId="0" borderId="0"/>
    <xf numFmtId="0" fontId="4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9" fillId="20" borderId="8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8" fillId="3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7" fillId="0" borderId="6" applyNumberFormat="0" applyFill="0" applyAlignment="0" applyProtection="0"/>
    <xf numFmtId="0" fontId="30" fillId="0" borderId="0"/>
    <xf numFmtId="0" fontId="21" fillId="0" borderId="9" applyNumberFormat="0" applyFill="0" applyAlignment="0" applyProtection="0"/>
  </cellStyleXfs>
  <cellXfs count="80">
    <xf numFmtId="0" fontId="0" fillId="0" borderId="0" xfId="0"/>
    <xf numFmtId="0" fontId="3" fillId="0" borderId="0" xfId="122" applyFont="1" applyFill="1"/>
    <xf numFmtId="0" fontId="37" fillId="24" borderId="0" xfId="0" applyFont="1" applyFill="1" applyBorder="1" applyAlignment="1">
      <alignment horizontal="right" vertical="center" wrapText="1"/>
    </xf>
    <xf numFmtId="0" fontId="4" fillId="24" borderId="10" xfId="122" applyFont="1" applyFill="1" applyBorder="1" applyAlignment="1">
      <alignment horizontal="center"/>
    </xf>
    <xf numFmtId="0" fontId="4" fillId="24" borderId="0" xfId="122" applyFont="1" applyFill="1" applyAlignment="1">
      <alignment horizontal="center"/>
    </xf>
    <xf numFmtId="0" fontId="4" fillId="24" borderId="10" xfId="122" applyFont="1" applyFill="1" applyBorder="1"/>
    <xf numFmtId="0" fontId="4" fillId="24" borderId="0" xfId="122" applyFont="1" applyFill="1" applyBorder="1" applyAlignment="1">
      <alignment horizontal="center" vertical="center" wrapText="1"/>
    </xf>
    <xf numFmtId="0" fontId="3" fillId="25" borderId="0" xfId="122" applyFont="1" applyFill="1"/>
    <xf numFmtId="0" fontId="25" fillId="24" borderId="0" xfId="122" applyFont="1" applyFill="1" applyBorder="1" applyAlignment="1">
      <alignment horizontal="center" vertical="center"/>
    </xf>
    <xf numFmtId="0" fontId="4" fillId="24" borderId="10" xfId="122" applyFont="1" applyFill="1" applyBorder="1" applyAlignment="1">
      <alignment horizontal="justify" vertical="top" wrapText="1"/>
    </xf>
    <xf numFmtId="0" fontId="34" fillId="24" borderId="10" xfId="122" applyFont="1" applyFill="1" applyBorder="1" applyAlignment="1">
      <alignment horizontal="left"/>
    </xf>
    <xf numFmtId="0" fontId="36" fillId="24" borderId="10" xfId="122" applyFont="1" applyFill="1" applyBorder="1" applyAlignment="1">
      <alignment horizontal="justify" vertical="top" wrapText="1"/>
    </xf>
    <xf numFmtId="0" fontId="35" fillId="24" borderId="10" xfId="122" applyFont="1" applyFill="1" applyBorder="1" applyAlignment="1">
      <alignment horizontal="center" vertical="center"/>
    </xf>
    <xf numFmtId="0" fontId="4" fillId="24" borderId="0" xfId="122" applyFont="1" applyFill="1" applyAlignment="1">
      <alignment horizontal="center" vertical="center"/>
    </xf>
    <xf numFmtId="0" fontId="4" fillId="24" borderId="0" xfId="122" applyFont="1" applyFill="1"/>
    <xf numFmtId="0" fontId="42" fillId="24" borderId="0" xfId="122" applyFont="1" applyFill="1" applyAlignment="1">
      <alignment horizontal="center" vertical="center"/>
    </xf>
    <xf numFmtId="0" fontId="42" fillId="24" borderId="0" xfId="122" applyFont="1" applyFill="1"/>
    <xf numFmtId="9" fontId="40" fillId="24" borderId="0" xfId="127" applyFont="1" applyFill="1" applyBorder="1" applyAlignment="1">
      <alignment vertical="top" wrapText="1"/>
    </xf>
    <xf numFmtId="0" fontId="4" fillId="24" borderId="0" xfId="122" applyFont="1" applyFill="1" applyBorder="1" applyAlignment="1">
      <alignment horizontal="center" vertical="center"/>
    </xf>
    <xf numFmtId="9" fontId="40" fillId="24" borderId="0" xfId="127" applyFont="1" applyFill="1" applyBorder="1" applyAlignment="1">
      <alignment horizontal="left" vertical="top" wrapText="1"/>
    </xf>
    <xf numFmtId="167" fontId="4" fillId="24" borderId="0" xfId="122" applyNumberFormat="1" applyFont="1" applyFill="1"/>
    <xf numFmtId="167" fontId="38" fillId="24" borderId="0" xfId="122" applyNumberFormat="1" applyFont="1" applyFill="1" applyBorder="1"/>
    <xf numFmtId="167" fontId="42" fillId="24" borderId="0" xfId="122" applyNumberFormat="1" applyFont="1" applyFill="1"/>
    <xf numFmtId="9" fontId="39" fillId="24" borderId="0" xfId="127" applyFont="1" applyFill="1" applyBorder="1" applyAlignment="1">
      <alignment horizontal="left" vertical="top" wrapText="1"/>
    </xf>
    <xf numFmtId="0" fontId="33" fillId="24" borderId="0" xfId="122" applyFont="1" applyFill="1" applyBorder="1" applyAlignment="1">
      <alignment horizontal="center" vertical="center" wrapText="1"/>
    </xf>
    <xf numFmtId="0" fontId="25" fillId="24" borderId="0" xfId="122" applyFont="1" applyFill="1" applyBorder="1" applyAlignment="1">
      <alignment horizontal="left" wrapText="1"/>
    </xf>
    <xf numFmtId="0" fontId="4" fillId="24" borderId="0" xfId="122" applyFont="1" applyFill="1" applyBorder="1" applyAlignment="1">
      <alignment horizontal="left" wrapText="1"/>
    </xf>
    <xf numFmtId="0" fontId="4" fillId="24" borderId="16" xfId="122" applyFont="1" applyFill="1" applyBorder="1" applyAlignment="1">
      <alignment horizontal="center" vertical="center"/>
    </xf>
    <xf numFmtId="9" fontId="42" fillId="24" borderId="0" xfId="127" applyFont="1" applyFill="1" applyBorder="1" applyAlignment="1">
      <alignment horizontal="right" vertical="top" wrapText="1"/>
    </xf>
    <xf numFmtId="0" fontId="42" fillId="24" borderId="0" xfId="104" applyFont="1" applyFill="1" applyAlignment="1">
      <alignment horizontal="right"/>
    </xf>
    <xf numFmtId="9" fontId="42" fillId="24" borderId="0" xfId="127" applyFont="1" applyFill="1" applyBorder="1" applyAlignment="1">
      <alignment horizontal="left" vertical="top" wrapText="1"/>
    </xf>
    <xf numFmtId="9" fontId="42" fillId="24" borderId="0" xfId="127" applyFont="1" applyFill="1" applyBorder="1" applyAlignment="1">
      <alignment vertical="top" wrapText="1"/>
    </xf>
    <xf numFmtId="0" fontId="42" fillId="24" borderId="0" xfId="122" applyFont="1" applyFill="1" applyAlignment="1">
      <alignment horizontal="left"/>
    </xf>
    <xf numFmtId="0" fontId="41" fillId="24" borderId="0" xfId="122" applyFont="1" applyFill="1" applyBorder="1" applyAlignment="1">
      <alignment horizontal="center" vertical="center"/>
    </xf>
    <xf numFmtId="0" fontId="4" fillId="24" borderId="10" xfId="122" applyFont="1" applyFill="1" applyBorder="1" applyAlignment="1">
      <alignment horizontal="center" vertical="center"/>
    </xf>
    <xf numFmtId="0" fontId="3" fillId="26" borderId="0" xfId="122" applyFont="1" applyFill="1" applyAlignment="1">
      <alignment vertical="center"/>
    </xf>
    <xf numFmtId="0" fontId="3" fillId="26" borderId="0" xfId="122" applyFont="1" applyFill="1"/>
    <xf numFmtId="0" fontId="25" fillId="26" borderId="11" xfId="122" applyFont="1" applyFill="1" applyBorder="1" applyAlignment="1">
      <alignment horizontal="center" vertical="center"/>
    </xf>
    <xf numFmtId="0" fontId="25" fillId="26" borderId="12" xfId="122" applyFont="1" applyFill="1" applyBorder="1" applyAlignment="1">
      <alignment horizontal="center" vertical="center" wrapText="1"/>
    </xf>
    <xf numFmtId="0" fontId="25" fillId="26" borderId="12" xfId="122" applyFont="1" applyFill="1" applyBorder="1" applyAlignment="1">
      <alignment horizontal="center" vertical="center"/>
    </xf>
    <xf numFmtId="167" fontId="25" fillId="26" borderId="18" xfId="122" applyNumberFormat="1" applyFont="1" applyFill="1" applyBorder="1" applyAlignment="1">
      <alignment horizontal="center" vertical="center"/>
    </xf>
    <xf numFmtId="0" fontId="25" fillId="24" borderId="10" xfId="122" applyFont="1" applyFill="1" applyBorder="1" applyAlignment="1">
      <alignment horizontal="right"/>
    </xf>
    <xf numFmtId="167" fontId="25" fillId="24" borderId="15" xfId="122" applyNumberFormat="1" applyFont="1" applyFill="1" applyBorder="1"/>
    <xf numFmtId="167" fontId="33" fillId="24" borderId="0" xfId="122" applyNumberFormat="1" applyFont="1" applyFill="1" applyBorder="1" applyAlignment="1">
      <alignment horizontal="left" vertical="center" wrapText="1"/>
    </xf>
    <xf numFmtId="0" fontId="4" fillId="24" borderId="10" xfId="122" applyFont="1" applyFill="1" applyBorder="1" applyAlignment="1">
      <alignment horizontal="center" vertical="center"/>
    </xf>
    <xf numFmtId="0" fontId="4" fillId="26" borderId="16" xfId="122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right" vertical="center" wrapText="1"/>
    </xf>
    <xf numFmtId="0" fontId="4" fillId="26" borderId="17" xfId="122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right" vertical="center" wrapText="1"/>
    </xf>
    <xf numFmtId="0" fontId="41" fillId="24" borderId="0" xfId="122" applyFont="1" applyFill="1" applyBorder="1" applyAlignment="1">
      <alignment horizontal="right" vertical="center"/>
    </xf>
    <xf numFmtId="0" fontId="42" fillId="24" borderId="0" xfId="104" applyFont="1" applyFill="1" applyAlignment="1">
      <alignment horizontal="left"/>
    </xf>
    <xf numFmtId="9" fontId="42" fillId="24" borderId="0" xfId="127" applyFont="1" applyFill="1" applyBorder="1" applyAlignment="1">
      <alignment vertical="top"/>
    </xf>
    <xf numFmtId="0" fontId="42" fillId="24" borderId="0" xfId="104" applyFont="1" applyFill="1" applyAlignment="1"/>
    <xf numFmtId="2" fontId="4" fillId="24" borderId="10" xfId="122" applyNumberFormat="1" applyFont="1" applyFill="1" applyBorder="1"/>
    <xf numFmtId="2" fontId="25" fillId="24" borderId="10" xfId="122" applyNumberFormat="1" applyFont="1" applyFill="1" applyBorder="1" applyAlignment="1">
      <alignment horizontal="right"/>
    </xf>
    <xf numFmtId="2" fontId="4" fillId="24" borderId="15" xfId="122" applyNumberFormat="1" applyFont="1" applyFill="1" applyBorder="1"/>
    <xf numFmtId="0" fontId="1" fillId="24" borderId="10" xfId="122" applyFont="1" applyFill="1" applyBorder="1" applyAlignment="1">
      <alignment horizontal="justify" vertical="top" wrapText="1"/>
    </xf>
    <xf numFmtId="0" fontId="40" fillId="0" borderId="0" xfId="0" applyFont="1"/>
    <xf numFmtId="0" fontId="4" fillId="24" borderId="16" xfId="122" applyFont="1" applyFill="1" applyBorder="1" applyAlignment="1">
      <alignment horizontal="left" vertical="center"/>
    </xf>
    <xf numFmtId="0" fontId="34" fillId="24" borderId="10" xfId="122" applyFont="1" applyFill="1" applyBorder="1" applyAlignment="1">
      <alignment horizontal="left" vertical="center"/>
    </xf>
    <xf numFmtId="0" fontId="4" fillId="24" borderId="10" xfId="122" applyFont="1" applyFill="1" applyBorder="1" applyAlignment="1">
      <alignment horizontal="left" vertical="center"/>
    </xf>
    <xf numFmtId="167" fontId="4" fillId="24" borderId="15" xfId="122" applyNumberFormat="1" applyFont="1" applyFill="1" applyBorder="1" applyAlignment="1">
      <alignment horizontal="left" vertical="center"/>
    </xf>
    <xf numFmtId="0" fontId="3" fillId="0" borderId="0" xfId="122" applyFont="1" applyFill="1" applyAlignment="1">
      <alignment horizontal="left" vertical="center"/>
    </xf>
    <xf numFmtId="0" fontId="34" fillId="24" borderId="10" xfId="122" applyFont="1" applyFill="1" applyBorder="1" applyAlignment="1">
      <alignment horizontal="left" vertical="center" wrapText="1"/>
    </xf>
    <xf numFmtId="0" fontId="1" fillId="24" borderId="16" xfId="122" applyFont="1" applyFill="1" applyBorder="1" applyAlignment="1">
      <alignment horizontal="center" vertical="center"/>
    </xf>
    <xf numFmtId="0" fontId="1" fillId="24" borderId="10" xfId="122" applyFont="1" applyFill="1" applyBorder="1" applyAlignment="1">
      <alignment horizontal="center" vertical="center"/>
    </xf>
    <xf numFmtId="2" fontId="4" fillId="24" borderId="10" xfId="122" applyNumberFormat="1" applyFont="1" applyFill="1" applyBorder="1" applyAlignment="1">
      <alignment horizontal="left" vertical="center"/>
    </xf>
    <xf numFmtId="2" fontId="36" fillId="24" borderId="10" xfId="122" applyNumberFormat="1" applyFont="1" applyFill="1" applyBorder="1" applyAlignment="1">
      <alignment horizontal="right" vertical="center"/>
    </xf>
    <xf numFmtId="2" fontId="27" fillId="24" borderId="10" xfId="122" applyNumberFormat="1" applyFont="1" applyFill="1" applyBorder="1" applyAlignment="1">
      <alignment horizontal="right" vertical="center"/>
    </xf>
    <xf numFmtId="167" fontId="4" fillId="24" borderId="15" xfId="122" applyNumberFormat="1" applyFont="1" applyFill="1" applyBorder="1" applyAlignment="1">
      <alignment horizontal="right" vertical="center"/>
    </xf>
    <xf numFmtId="2" fontId="36" fillId="24" borderId="10" xfId="122" applyNumberFormat="1" applyFont="1" applyFill="1" applyBorder="1" applyAlignment="1">
      <alignment vertical="center"/>
    </xf>
    <xf numFmtId="2" fontId="27" fillId="24" borderId="10" xfId="122" applyNumberFormat="1" applyFont="1" applyFill="1" applyBorder="1" applyAlignment="1">
      <alignment vertical="center"/>
    </xf>
    <xf numFmtId="167" fontId="4" fillId="24" borderId="15" xfId="122" applyNumberFormat="1" applyFont="1" applyFill="1" applyBorder="1" applyAlignment="1">
      <alignment vertical="center"/>
    </xf>
    <xf numFmtId="2" fontId="43" fillId="24" borderId="10" xfId="122" applyNumberFormat="1" applyFont="1" applyFill="1" applyBorder="1"/>
    <xf numFmtId="0" fontId="43" fillId="24" borderId="10" xfId="122" applyFont="1" applyFill="1" applyBorder="1"/>
    <xf numFmtId="0" fontId="43" fillId="24" borderId="10" xfId="122" applyFont="1" applyFill="1" applyBorder="1" applyAlignment="1">
      <alignment horizontal="left" vertical="center"/>
    </xf>
    <xf numFmtId="167" fontId="25" fillId="26" borderId="15" xfId="122" applyNumberFormat="1" applyFont="1" applyFill="1" applyBorder="1"/>
    <xf numFmtId="167" fontId="25" fillId="26" borderId="14" xfId="122" applyNumberFormat="1" applyFont="1" applyFill="1" applyBorder="1"/>
    <xf numFmtId="2" fontId="4" fillId="24" borderId="15" xfId="122" applyNumberFormat="1" applyFont="1" applyFill="1" applyBorder="1" applyAlignment="1">
      <alignment vertical="center"/>
    </xf>
    <xf numFmtId="0" fontId="38" fillId="24" borderId="0" xfId="122" applyFont="1" applyFill="1" applyAlignment="1">
      <alignment horizontal="center" vertical="center" wrapText="1"/>
    </xf>
  </cellXfs>
  <cellStyles count="17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20% - Акцент1 2" xfId="13"/>
    <cellStyle name="20% - Акцент2 2" xfId="14"/>
    <cellStyle name="20% - Акцент3 2" xfId="15"/>
    <cellStyle name="20% - Акцент4 2" xfId="16"/>
    <cellStyle name="20% - Акцент5 2" xfId="17"/>
    <cellStyle name="20% - Акцент6 2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40% - Акцент1 2" xfId="31"/>
    <cellStyle name="40% - Акцент2 2" xfId="32"/>
    <cellStyle name="40% - Акцент3 2" xfId="33"/>
    <cellStyle name="40% - Акцент4 2" xfId="34"/>
    <cellStyle name="40% - Акцент5 2" xfId="35"/>
    <cellStyle name="40% - Акцент6 2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60% - Акцент1 2" xfId="49"/>
    <cellStyle name="60% - Акцент2 2" xfId="50"/>
    <cellStyle name="60% - Акцент3 2" xfId="51"/>
    <cellStyle name="60% - Акцент4 2" xfId="52"/>
    <cellStyle name="60% - Акцент5 2" xfId="53"/>
    <cellStyle name="60% - Акцент6 2" xfId="54"/>
    <cellStyle name="Accent1 2" xfId="55"/>
    <cellStyle name="Accent1 3" xfId="56"/>
    <cellStyle name="Accent2 2" xfId="57"/>
    <cellStyle name="Accent2 3" xfId="58"/>
    <cellStyle name="Accent3 2" xfId="59"/>
    <cellStyle name="Accent3 3" xfId="60"/>
    <cellStyle name="Accent4 2" xfId="61"/>
    <cellStyle name="Accent4 3" xfId="62"/>
    <cellStyle name="Accent5 2" xfId="63"/>
    <cellStyle name="Accent5 3" xfId="64"/>
    <cellStyle name="Accent6 2" xfId="65"/>
    <cellStyle name="Accent6 3" xfId="66"/>
    <cellStyle name="Bad 2" xfId="67"/>
    <cellStyle name="Bad 3" xfId="68"/>
    <cellStyle name="Calculation 2" xfId="69"/>
    <cellStyle name="Calculation 3" xfId="70"/>
    <cellStyle name="Check Cell 2" xfId="71"/>
    <cellStyle name="Check Cell 3" xfId="72"/>
    <cellStyle name="Comma 2" xfId="73"/>
    <cellStyle name="Comma 2 2" xfId="74"/>
    <cellStyle name="Comma 3" xfId="75"/>
    <cellStyle name="Comma 3 2" xfId="76"/>
    <cellStyle name="Comma 4" xfId="77"/>
    <cellStyle name="Comma 5" xfId="78"/>
    <cellStyle name="Currency 2" xfId="79"/>
    <cellStyle name="Currency 3" xfId="80"/>
    <cellStyle name="Currency 3 2" xfId="81"/>
    <cellStyle name="Currency 4" xfId="82"/>
    <cellStyle name="Currency 4 2" xfId="83"/>
    <cellStyle name="Explanatory Text 2" xfId="84"/>
    <cellStyle name="Explanatory Text 3" xfId="85"/>
    <cellStyle name="Good 2" xfId="86"/>
    <cellStyle name="Good 3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 10" xfId="102"/>
    <cellStyle name="Normal 11" xfId="103"/>
    <cellStyle name="Normal 2" xfId="104"/>
    <cellStyle name="Normal 2 2" xfId="105"/>
    <cellStyle name="Normal 2_FMF_Bill 3_Earth Works_2sec" xfId="106"/>
    <cellStyle name="Normal 3" xfId="107"/>
    <cellStyle name="Normal 3 2" xfId="108"/>
    <cellStyle name="Normal 3_Ved -all -uk1" xfId="109"/>
    <cellStyle name="Normal 4" xfId="110"/>
    <cellStyle name="Normal 5" xfId="111"/>
    <cellStyle name="Normal 5 2" xfId="112"/>
    <cellStyle name="Normal 5_Vedmosti i KSS Varbina_Borovina_1" xfId="113"/>
    <cellStyle name="Normal 6" xfId="114"/>
    <cellStyle name="Normal 6 2" xfId="115"/>
    <cellStyle name="Normal 6_Vedmosti i KSS Varbina_Borovina_1" xfId="116"/>
    <cellStyle name="Normal 7" xfId="117"/>
    <cellStyle name="Normal 7 2" xfId="118"/>
    <cellStyle name="Normal 7_Vedomosti" xfId="119"/>
    <cellStyle name="Normal 8" xfId="120"/>
    <cellStyle name="Normal 9" xfId="121"/>
    <cellStyle name="Normal_OKSS-А-Е" xfId="122"/>
    <cellStyle name="Note 2" xfId="123"/>
    <cellStyle name="Note 3" xfId="124"/>
    <cellStyle name="Output 2" xfId="125"/>
    <cellStyle name="Output 3" xfId="126"/>
    <cellStyle name="Percent 2" xfId="128"/>
    <cellStyle name="Percent 2 2" xfId="129"/>
    <cellStyle name="Percent 3" xfId="130"/>
    <cellStyle name="Stil 1" xfId="131"/>
    <cellStyle name="Style 1" xfId="132"/>
    <cellStyle name="Title 2" xfId="133"/>
    <cellStyle name="Title 3" xfId="134"/>
    <cellStyle name="Total 2" xfId="135"/>
    <cellStyle name="Total 3" xfId="136"/>
    <cellStyle name="Warning Text 2" xfId="137"/>
    <cellStyle name="Warning Text 3" xfId="138"/>
    <cellStyle name="Акцент1 2" xfId="139"/>
    <cellStyle name="Акцент2 2" xfId="140"/>
    <cellStyle name="Акцент3 2" xfId="141"/>
    <cellStyle name="Акцент4 2" xfId="142"/>
    <cellStyle name="Акцент5 2" xfId="143"/>
    <cellStyle name="Акцент6 2" xfId="144"/>
    <cellStyle name="Валута 2" xfId="145"/>
    <cellStyle name="Валута 3" xfId="146"/>
    <cellStyle name="Вход 2" xfId="147"/>
    <cellStyle name="Добър 2" xfId="148"/>
    <cellStyle name="Заглавие 1 2" xfId="149"/>
    <cellStyle name="Заглавие 2 2" xfId="150"/>
    <cellStyle name="Заглавие 3 2" xfId="151"/>
    <cellStyle name="Заглавие 4 2" xfId="152"/>
    <cellStyle name="Заглавие 5" xfId="153"/>
    <cellStyle name="Запетая 2" xfId="154"/>
    <cellStyle name="Запетая 2 2" xfId="155"/>
    <cellStyle name="Запетая 3" xfId="156"/>
    <cellStyle name="Изход 2" xfId="157"/>
    <cellStyle name="Изчисление 2" xfId="158"/>
    <cellStyle name="Контролна клетка 2" xfId="159"/>
    <cellStyle name="Лош 2" xfId="160"/>
    <cellStyle name="Неутрален 2" xfId="161"/>
    <cellStyle name="Нормален" xfId="0" builtinId="0"/>
    <cellStyle name="Нормален 2" xfId="162"/>
    <cellStyle name="Нормален 3" xfId="163"/>
    <cellStyle name="Нормален 3 2" xfId="164"/>
    <cellStyle name="Нормален 3_Vedmosti i KSS Varbina_Borovina_1" xfId="165"/>
    <cellStyle name="Обяснителен текст 2" xfId="166"/>
    <cellStyle name="Предупредителен текст 2" xfId="167"/>
    <cellStyle name="Процент" xfId="127" builtinId="5"/>
    <cellStyle name="Процент 2" xfId="168"/>
    <cellStyle name="Свързана клетка 2" xfId="169"/>
    <cellStyle name="Стил 1" xfId="170"/>
    <cellStyle name="Сума 2" xfId="171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2:F35"/>
  <sheetViews>
    <sheetView tabSelected="1" view="pageBreakPreview" topLeftCell="A3" zoomScaleSheetLayoutView="100" workbookViewId="0">
      <selection activeCell="B22" sqref="B22"/>
    </sheetView>
  </sheetViews>
  <sheetFormatPr defaultRowHeight="12.75"/>
  <cols>
    <col min="1" max="1" width="11.42578125" style="13" customWidth="1"/>
    <col min="2" max="2" width="57" style="4" customWidth="1"/>
    <col min="3" max="3" width="9.28515625" style="13" customWidth="1"/>
    <col min="4" max="4" width="13.85546875" style="14" bestFit="1" customWidth="1"/>
    <col min="5" max="5" width="13.5703125" style="14" customWidth="1"/>
    <col min="6" max="6" width="15.28515625" style="20" bestFit="1" customWidth="1"/>
    <col min="7" max="16384" width="9.140625" style="1"/>
  </cols>
  <sheetData>
    <row r="2" spans="1:6" ht="18">
      <c r="A2" s="1"/>
      <c r="B2" s="33"/>
      <c r="C2" s="33"/>
      <c r="D2" s="33"/>
      <c r="E2" s="33"/>
      <c r="F2" s="49" t="s">
        <v>30</v>
      </c>
    </row>
    <row r="3" spans="1:6" ht="18">
      <c r="A3" s="1"/>
      <c r="B3" s="33"/>
      <c r="C3" s="33"/>
      <c r="D3" s="33"/>
      <c r="E3" s="33"/>
      <c r="F3" s="49"/>
    </row>
    <row r="4" spans="1:6" ht="42" customHeight="1">
      <c r="A4" s="79" t="s">
        <v>29</v>
      </c>
      <c r="B4" s="79"/>
      <c r="C4" s="79"/>
      <c r="D4" s="79"/>
      <c r="E4" s="79"/>
      <c r="F4" s="79"/>
    </row>
    <row r="5" spans="1:6" ht="13.5" thickBot="1">
      <c r="A5" s="8"/>
      <c r="B5" s="6"/>
      <c r="C5" s="24"/>
      <c r="D5" s="25"/>
      <c r="E5" s="26"/>
      <c r="F5" s="43"/>
    </row>
    <row r="6" spans="1:6" s="35" customFormat="1" ht="26.25" thickBot="1">
      <c r="A6" s="37" t="s">
        <v>16</v>
      </c>
      <c r="B6" s="38" t="s">
        <v>15</v>
      </c>
      <c r="C6" s="39" t="s">
        <v>8</v>
      </c>
      <c r="D6" s="39" t="s">
        <v>13</v>
      </c>
      <c r="E6" s="39" t="s">
        <v>14</v>
      </c>
      <c r="F6" s="40" t="s">
        <v>12</v>
      </c>
    </row>
    <row r="7" spans="1:6" s="62" customFormat="1">
      <c r="A7" s="58"/>
      <c r="B7" s="59" t="s">
        <v>2</v>
      </c>
      <c r="C7" s="60"/>
      <c r="D7" s="60"/>
      <c r="E7" s="60"/>
      <c r="F7" s="61"/>
    </row>
    <row r="8" spans="1:6" ht="51">
      <c r="A8" s="27">
        <v>1</v>
      </c>
      <c r="B8" s="11" t="s">
        <v>25</v>
      </c>
      <c r="C8" s="12" t="s">
        <v>0</v>
      </c>
      <c r="D8" s="67">
        <v>122.4</v>
      </c>
      <c r="E8" s="68"/>
      <c r="F8" s="69">
        <f>ROUND(D8*E8,2)</f>
        <v>0</v>
      </c>
    </row>
    <row r="9" spans="1:6" ht="51">
      <c r="A9" s="27">
        <f>+A8+1</f>
        <v>2</v>
      </c>
      <c r="B9" s="11" t="s">
        <v>26</v>
      </c>
      <c r="C9" s="12" t="s">
        <v>0</v>
      </c>
      <c r="D9" s="67">
        <v>163.19999999999999</v>
      </c>
      <c r="E9" s="68"/>
      <c r="F9" s="69">
        <f t="shared" ref="F9:F11" si="0">ROUND(D9*E9,2)</f>
        <v>0</v>
      </c>
    </row>
    <row r="10" spans="1:6" s="7" customFormat="1" ht="51">
      <c r="A10" s="64">
        <f t="shared" ref="A10:A11" si="1">+A9+1</f>
        <v>3</v>
      </c>
      <c r="B10" s="11" t="s">
        <v>27</v>
      </c>
      <c r="C10" s="12" t="s">
        <v>0</v>
      </c>
      <c r="D10" s="67">
        <v>122.4</v>
      </c>
      <c r="E10" s="68"/>
      <c r="F10" s="69">
        <f t="shared" si="0"/>
        <v>0</v>
      </c>
    </row>
    <row r="11" spans="1:6" ht="63.75">
      <c r="A11" s="27">
        <f t="shared" si="1"/>
        <v>4</v>
      </c>
      <c r="B11" s="11" t="s">
        <v>6</v>
      </c>
      <c r="C11" s="12" t="s">
        <v>0</v>
      </c>
      <c r="D11" s="67">
        <v>86</v>
      </c>
      <c r="E11" s="68"/>
      <c r="F11" s="69">
        <f t="shared" si="0"/>
        <v>0</v>
      </c>
    </row>
    <row r="12" spans="1:6">
      <c r="A12" s="27"/>
      <c r="B12" s="3"/>
      <c r="C12" s="34"/>
      <c r="D12" s="74"/>
      <c r="E12" s="54" t="s">
        <v>9</v>
      </c>
      <c r="F12" s="42">
        <f>SUM(F8:F11)</f>
        <v>0</v>
      </c>
    </row>
    <row r="13" spans="1:6" s="62" customFormat="1">
      <c r="A13" s="58"/>
      <c r="B13" s="63" t="s">
        <v>7</v>
      </c>
      <c r="C13" s="60"/>
      <c r="D13" s="75"/>
      <c r="E13" s="66"/>
      <c r="F13" s="61"/>
    </row>
    <row r="14" spans="1:6" ht="38.25">
      <c r="A14" s="27">
        <v>1</v>
      </c>
      <c r="B14" s="56" t="s">
        <v>20</v>
      </c>
      <c r="C14" s="12" t="s">
        <v>0</v>
      </c>
      <c r="D14" s="70">
        <v>168</v>
      </c>
      <c r="E14" s="71"/>
      <c r="F14" s="72">
        <f t="shared" ref="F14:F15" si="2">ROUND(D14*E14,2)</f>
        <v>0</v>
      </c>
    </row>
    <row r="15" spans="1:6" ht="38.25">
      <c r="A15" s="27">
        <f>+A14+1</f>
        <v>2</v>
      </c>
      <c r="B15" s="56" t="s">
        <v>21</v>
      </c>
      <c r="C15" s="12" t="s">
        <v>0</v>
      </c>
      <c r="D15" s="70">
        <v>60</v>
      </c>
      <c r="E15" s="71"/>
      <c r="F15" s="72">
        <f t="shared" si="2"/>
        <v>0</v>
      </c>
    </row>
    <row r="16" spans="1:6" ht="16.5" customHeight="1">
      <c r="A16" s="27"/>
      <c r="B16" s="3"/>
      <c r="C16" s="34"/>
      <c r="D16" s="73"/>
      <c r="E16" s="54" t="s">
        <v>11</v>
      </c>
      <c r="F16" s="42">
        <f>SUM(F14:F15)</f>
        <v>0</v>
      </c>
    </row>
    <row r="17" spans="1:6">
      <c r="A17" s="27"/>
      <c r="B17" s="10" t="s">
        <v>3</v>
      </c>
      <c r="C17" s="44"/>
      <c r="D17" s="73"/>
      <c r="E17" s="53"/>
      <c r="F17" s="55"/>
    </row>
    <row r="18" spans="1:6" ht="38.25">
      <c r="A18" s="27">
        <v>1</v>
      </c>
      <c r="B18" s="56" t="s">
        <v>22</v>
      </c>
      <c r="C18" s="65" t="s">
        <v>23</v>
      </c>
      <c r="D18" s="70">
        <v>216.7</v>
      </c>
      <c r="E18" s="71"/>
      <c r="F18" s="72">
        <f t="shared" ref="F18:F19" si="3">ROUND(D18*E18,2)</f>
        <v>0</v>
      </c>
    </row>
    <row r="19" spans="1:6" ht="51">
      <c r="A19" s="27">
        <f>+A18+1</f>
        <v>2</v>
      </c>
      <c r="B19" s="56" t="s">
        <v>24</v>
      </c>
      <c r="C19" s="65" t="s">
        <v>23</v>
      </c>
      <c r="D19" s="70">
        <v>92.9</v>
      </c>
      <c r="E19" s="71"/>
      <c r="F19" s="72">
        <f t="shared" si="3"/>
        <v>0</v>
      </c>
    </row>
    <row r="20" spans="1:6" ht="16.5" customHeight="1">
      <c r="A20" s="27"/>
      <c r="B20" s="3"/>
      <c r="C20" s="44"/>
      <c r="D20" s="5"/>
      <c r="E20" s="41" t="s">
        <v>10</v>
      </c>
      <c r="F20" s="42">
        <f>SUM(F18:F19)</f>
        <v>0</v>
      </c>
    </row>
    <row r="21" spans="1:6" s="36" customFormat="1" ht="16.5" customHeight="1">
      <c r="A21" s="45"/>
      <c r="B21" s="46" t="s">
        <v>33</v>
      </c>
      <c r="C21" s="46"/>
      <c r="D21" s="46"/>
      <c r="E21" s="46"/>
      <c r="F21" s="76">
        <f>ROUND(F12+F16+F20,2)</f>
        <v>0</v>
      </c>
    </row>
    <row r="22" spans="1:6" s="36" customFormat="1" ht="16.5" customHeight="1">
      <c r="A22" s="45"/>
      <c r="B22" s="46" t="s">
        <v>4</v>
      </c>
      <c r="C22" s="46"/>
      <c r="D22" s="46"/>
      <c r="E22" s="46"/>
      <c r="F22" s="76">
        <f>ROUND(F21*20%,2)</f>
        <v>0</v>
      </c>
    </row>
    <row r="23" spans="1:6" s="36" customFormat="1" ht="16.5" customHeight="1" thickBot="1">
      <c r="A23" s="47"/>
      <c r="B23" s="48" t="s">
        <v>5</v>
      </c>
      <c r="C23" s="48"/>
      <c r="D23" s="48"/>
      <c r="E23" s="48"/>
      <c r="F23" s="77">
        <f>F21+F22</f>
        <v>0</v>
      </c>
    </row>
    <row r="24" spans="1:6" ht="14.25">
      <c r="A24" s="32"/>
      <c r="B24" s="32"/>
      <c r="C24" s="15"/>
      <c r="D24" s="16"/>
      <c r="E24" s="16"/>
      <c r="F24" s="22"/>
    </row>
    <row r="25" spans="1:6" ht="15" customHeight="1">
      <c r="A25" s="31"/>
      <c r="B25" s="31"/>
      <c r="C25" s="17"/>
      <c r="D25" s="16"/>
      <c r="E25" s="16"/>
      <c r="F25" s="22"/>
    </row>
    <row r="26" spans="1:6" ht="14.25" customHeight="1">
      <c r="A26" s="30"/>
      <c r="B26" s="30"/>
      <c r="C26" s="23"/>
      <c r="D26" s="16"/>
      <c r="E26" s="16"/>
      <c r="F26" s="22"/>
    </row>
    <row r="27" spans="1:6" ht="15" customHeight="1">
      <c r="A27" s="19"/>
      <c r="B27" s="30"/>
      <c r="C27" s="30"/>
      <c r="D27" s="30"/>
      <c r="E27" s="16"/>
      <c r="F27" s="22"/>
    </row>
    <row r="28" spans="1:6" ht="14.25">
      <c r="A28" s="50" t="s">
        <v>31</v>
      </c>
      <c r="B28" s="28"/>
      <c r="C28" s="51"/>
      <c r="D28" s="28"/>
      <c r="E28" s="16"/>
      <c r="F28" s="22"/>
    </row>
    <row r="29" spans="1:6" ht="14.25">
      <c r="A29" s="50"/>
      <c r="B29" s="29"/>
      <c r="C29" s="50"/>
      <c r="E29" s="29"/>
      <c r="F29" s="29"/>
    </row>
    <row r="30" spans="1:6" ht="14.25">
      <c r="A30" s="50"/>
      <c r="C30" s="52"/>
    </row>
    <row r="35" spans="2:2" ht="15">
      <c r="B35" s="57"/>
    </row>
  </sheetData>
  <mergeCells count="1">
    <mergeCell ref="A4:F4"/>
  </mergeCells>
  <printOptions horizontalCentered="1"/>
  <pageMargins left="0.55118110236220474" right="0.23622047244094491" top="0.35433070866141736" bottom="0.35433070866141736" header="0.51181102362204722" footer="0.27559055118110237"/>
  <pageSetup paperSize="9" scale="77" fitToHeight="0" orientation="portrait" verticalDpi="42949672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F26"/>
  <sheetViews>
    <sheetView view="pageBreakPreview" zoomScale="88" zoomScaleSheetLayoutView="88" workbookViewId="0">
      <selection activeCell="B13" sqref="B13"/>
    </sheetView>
  </sheetViews>
  <sheetFormatPr defaultRowHeight="12.75"/>
  <cols>
    <col min="1" max="1" width="11.42578125" style="13" customWidth="1"/>
    <col min="2" max="2" width="57" style="4" customWidth="1"/>
    <col min="3" max="3" width="9.28515625" style="13" customWidth="1"/>
    <col min="4" max="4" width="13.85546875" style="14" bestFit="1" customWidth="1"/>
    <col min="5" max="5" width="13.5703125" style="14" customWidth="1"/>
    <col min="6" max="6" width="15.28515625" style="20" bestFit="1" customWidth="1"/>
    <col min="7" max="16384" width="9.140625" style="1"/>
  </cols>
  <sheetData>
    <row r="2" spans="1:6" ht="18">
      <c r="A2" s="1"/>
      <c r="B2" s="33"/>
      <c r="C2" s="33"/>
      <c r="D2" s="33"/>
      <c r="E2" s="33"/>
      <c r="F2" s="49" t="s">
        <v>17</v>
      </c>
    </row>
    <row r="3" spans="1:6" ht="18">
      <c r="A3" s="1"/>
      <c r="B3" s="33"/>
      <c r="C3" s="33"/>
      <c r="D3" s="33"/>
      <c r="E3" s="33"/>
      <c r="F3" s="49"/>
    </row>
    <row r="4" spans="1:6" ht="42" customHeight="1">
      <c r="A4" s="79" t="s">
        <v>29</v>
      </c>
      <c r="B4" s="79"/>
      <c r="C4" s="79"/>
      <c r="D4" s="79"/>
      <c r="E4" s="79"/>
      <c r="F4" s="79"/>
    </row>
    <row r="5" spans="1:6" ht="13.5" thickBot="1">
      <c r="A5" s="8"/>
      <c r="B5" s="6"/>
      <c r="C5" s="24"/>
      <c r="D5" s="25"/>
      <c r="E5" s="26"/>
      <c r="F5" s="43"/>
    </row>
    <row r="6" spans="1:6" s="35" customFormat="1" ht="26.25" thickBot="1">
      <c r="A6" s="37" t="s">
        <v>16</v>
      </c>
      <c r="B6" s="38" t="s">
        <v>15</v>
      </c>
      <c r="C6" s="39" t="s">
        <v>8</v>
      </c>
      <c r="D6" s="39" t="s">
        <v>13</v>
      </c>
      <c r="E6" s="39" t="s">
        <v>14</v>
      </c>
      <c r="F6" s="40" t="s">
        <v>12</v>
      </c>
    </row>
    <row r="7" spans="1:6">
      <c r="A7" s="27"/>
      <c r="B7" s="10" t="s">
        <v>3</v>
      </c>
      <c r="C7" s="44"/>
      <c r="D7" s="73"/>
      <c r="E7" s="53"/>
      <c r="F7" s="55"/>
    </row>
    <row r="8" spans="1:6" ht="38.25">
      <c r="A8" s="27">
        <v>1</v>
      </c>
      <c r="B8" s="56" t="s">
        <v>19</v>
      </c>
      <c r="C8" s="44" t="s">
        <v>1</v>
      </c>
      <c r="D8" s="70">
        <f>D9</f>
        <v>2150</v>
      </c>
      <c r="E8" s="71"/>
      <c r="F8" s="78">
        <f t="shared" ref="F8:F9" si="0">ROUND(D8*E8,2)</f>
        <v>0</v>
      </c>
    </row>
    <row r="9" spans="1:6" ht="25.5">
      <c r="A9" s="27">
        <f t="shared" ref="A9:A10" si="1">+A8+1</f>
        <v>2</v>
      </c>
      <c r="B9" s="9" t="s">
        <v>18</v>
      </c>
      <c r="C9" s="44" t="s">
        <v>1</v>
      </c>
      <c r="D9" s="70">
        <f>500*2.8+300*2.5</f>
        <v>2150</v>
      </c>
      <c r="E9" s="71"/>
      <c r="F9" s="78">
        <f t="shared" si="0"/>
        <v>0</v>
      </c>
    </row>
    <row r="10" spans="1:6" ht="38.25">
      <c r="A10" s="27">
        <f t="shared" si="1"/>
        <v>3</v>
      </c>
      <c r="B10" s="56" t="s">
        <v>28</v>
      </c>
      <c r="C10" s="65" t="s">
        <v>1</v>
      </c>
      <c r="D10" s="70">
        <f>ROUND(800*2*0.15,2)</f>
        <v>240</v>
      </c>
      <c r="E10" s="71"/>
      <c r="F10" s="78">
        <f t="shared" ref="F10" si="2">D10*E10</f>
        <v>0</v>
      </c>
    </row>
    <row r="11" spans="1:6" ht="16.5" customHeight="1">
      <c r="A11" s="27"/>
      <c r="B11" s="3"/>
      <c r="C11" s="44"/>
      <c r="D11" s="5"/>
      <c r="E11" s="41" t="s">
        <v>10</v>
      </c>
      <c r="F11" s="42">
        <f>SUM(F8:F10)</f>
        <v>0</v>
      </c>
    </row>
    <row r="12" spans="1:6" s="36" customFormat="1" ht="16.5" customHeight="1">
      <c r="A12" s="45"/>
      <c r="B12" s="46" t="s">
        <v>32</v>
      </c>
      <c r="C12" s="46"/>
      <c r="D12" s="46"/>
      <c r="E12" s="46"/>
      <c r="F12" s="76">
        <f>ROUND(F11,1)</f>
        <v>0</v>
      </c>
    </row>
    <row r="13" spans="1:6" s="36" customFormat="1" ht="16.5" customHeight="1">
      <c r="A13" s="45"/>
      <c r="B13" s="46" t="s">
        <v>4</v>
      </c>
      <c r="C13" s="46"/>
      <c r="D13" s="46"/>
      <c r="E13" s="46"/>
      <c r="F13" s="76">
        <f>ROUND(F12*20%,2)</f>
        <v>0</v>
      </c>
    </row>
    <row r="14" spans="1:6" s="36" customFormat="1" ht="16.5" customHeight="1" thickBot="1">
      <c r="A14" s="47"/>
      <c r="B14" s="48" t="s">
        <v>5</v>
      </c>
      <c r="C14" s="48"/>
      <c r="D14" s="48"/>
      <c r="E14" s="48"/>
      <c r="F14" s="77">
        <f>F12+F13</f>
        <v>0</v>
      </c>
    </row>
    <row r="15" spans="1:6" ht="15">
      <c r="A15" s="18"/>
      <c r="B15" s="2"/>
      <c r="C15" s="2"/>
      <c r="D15" s="2"/>
      <c r="E15" s="2"/>
      <c r="F15" s="21"/>
    </row>
    <row r="16" spans="1:6" ht="15" customHeight="1">
      <c r="A16" s="31"/>
      <c r="B16" s="31"/>
      <c r="C16" s="17"/>
      <c r="D16" s="16"/>
      <c r="E16" s="16"/>
      <c r="F16" s="22"/>
    </row>
    <row r="17" spans="1:6" ht="14.25" customHeight="1">
      <c r="A17" s="30"/>
      <c r="B17" s="30"/>
      <c r="C17" s="23"/>
      <c r="D17" s="16"/>
      <c r="E17" s="16"/>
      <c r="F17" s="22"/>
    </row>
    <row r="18" spans="1:6" ht="15" customHeight="1">
      <c r="A18" s="19"/>
      <c r="B18" s="30"/>
      <c r="C18" s="30"/>
      <c r="D18" s="30"/>
      <c r="E18" s="16"/>
      <c r="F18" s="22"/>
    </row>
    <row r="19" spans="1:6" ht="14.25">
      <c r="A19" s="50" t="s">
        <v>31</v>
      </c>
      <c r="B19" s="28"/>
      <c r="C19" s="51"/>
      <c r="D19" s="28"/>
      <c r="E19" s="16"/>
      <c r="F19" s="22"/>
    </row>
    <row r="20" spans="1:6" ht="14.25">
      <c r="A20" s="50"/>
      <c r="B20" s="29"/>
      <c r="C20" s="50"/>
      <c r="E20" s="29"/>
      <c r="F20" s="29"/>
    </row>
    <row r="21" spans="1:6" ht="14.25">
      <c r="A21" s="50"/>
      <c r="C21" s="52"/>
    </row>
    <row r="26" spans="1:6" ht="15">
      <c r="B26" s="57"/>
    </row>
  </sheetData>
  <mergeCells count="1">
    <mergeCell ref="A4:F4"/>
  </mergeCells>
  <printOptions horizontalCentered="1"/>
  <pageMargins left="0.55118110236220474" right="0.23622047244094491" top="0.35433070866141736" bottom="0.35433070866141736" header="0.51181102362204722" footer="0.27559055118110237"/>
  <pageSetup paperSize="9" scale="77" fitToHeight="0" orientation="portrait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KCC-1</vt:lpstr>
      <vt:lpstr>KCC-II</vt:lpstr>
      <vt:lpstr>'KCC-1'!Област_печат</vt:lpstr>
      <vt:lpstr>'KCC-II'!Област_печат</vt:lpstr>
      <vt:lpstr>'KCC-1'!Печат_заглавия</vt:lpstr>
      <vt:lpstr>'KCC-II'!Печат_заглавия</vt:lpstr>
    </vt:vector>
  </TitlesOfParts>
  <Company>AWT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</dc:creator>
  <cp:lastModifiedBy>Потребител на Windows</cp:lastModifiedBy>
  <cp:lastPrinted>2019-02-27T09:50:40Z</cp:lastPrinted>
  <dcterms:created xsi:type="dcterms:W3CDTF">2003-09-04T12:06:53Z</dcterms:created>
  <dcterms:modified xsi:type="dcterms:W3CDTF">2019-02-27T16:20:27Z</dcterms:modified>
</cp:coreProperties>
</file>