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0" windowWidth="12348" windowHeight="11388" tabRatio="870" activeTab="0"/>
  </bookViews>
  <sheets>
    <sheet name="KSS-OB.POZICIYA_1" sheetId="1" r:id="rId1"/>
  </sheets>
  <externalReferences>
    <externalReference r:id="rId4"/>
  </externalReferences>
  <definedNames>
    <definedName name="_xlnm.Print_Area" localSheetId="0">'KSS-OB.POZICIYA_1'!$A$1:$F$214</definedName>
    <definedName name="_xlnm.Print_Titles" localSheetId="0">'KSS-OB.POZICIYA_1'!$6:$7</definedName>
    <definedName name="Z_3142F84F_D6A9_4D06_B560_9BE66877479A_.wvu.PrintTitles" localSheetId="0" hidden="1">'KSS-OB.POZICIYA_1'!$1:$4</definedName>
    <definedName name="Z_48E15A38_C9D6_479D_9EB2_40FBF56F06EC_.wvu.PrintTitles" localSheetId="0" hidden="1">'KSS-OB.POZICIYA_1'!$1:$4</definedName>
    <definedName name="Z_8C492974_0BBB_4EE0_B32E_F6C6E8E65DCA_.wvu.PrintTitles" localSheetId="0" hidden="1">'KSS-OB.POZICIYA_1'!$1:$4</definedName>
    <definedName name="Z_951054D0_662B_11D5_8B89_00409534CFF1_.wvu.PrintTitles" localSheetId="0" hidden="1">'KSS-OB.POZICIYA_1'!$1:$4</definedName>
    <definedName name="Z_9B42D664_BDC5_4376_B659_2490BF67A191_.wvu.PrintTitles" localSheetId="0" hidden="1">'KSS-OB.POZICIYA_1'!$1:$4</definedName>
    <definedName name="Z_A7DAD745_3044_495E_BDDE_B62C222BDD12_.wvu.PrintTitles" localSheetId="0" hidden="1">'KSS-OB.POZICIYA_1'!$1:$4</definedName>
    <definedName name="Z_BC9F96C5_1BAA_4BD2_BDAD_8E5E33A8139C_.wvu.PrintTitles" localSheetId="0" hidden="1">'KSS-OB.POZICIYA_1'!$1:$4</definedName>
    <definedName name="Z_D608E404_492D_47B9_BD0D_7504F99E1772_.wvu.PrintTitles" localSheetId="0" hidden="1">'KSS-OB.POZICIYA_1'!$1:$4</definedName>
    <definedName name="Z_D89D6F2B_F6B0_4748_AAA8_289DF1E44E78_.wvu.PrintTitles" localSheetId="0" hidden="1">'KSS-OB.POZICIYA_1'!$1:$4</definedName>
    <definedName name="Z_DDBB7820_1FFC_11D8_B0B1_0020ED6F0D40_.wvu.PrintTitles" localSheetId="0" hidden="1">'KSS-OB.POZICIYA_1'!$1:$4</definedName>
    <definedName name="Z_DF859633_5DAF_40C6_AA98_E2DB01B1141F_.wvu.PrintTitles" localSheetId="0" hidden="1">'KSS-OB.POZICIYA_1'!$1:$4</definedName>
    <definedName name="Z_E1DB91F9_B4F3_4922_8F27_C42C51848CD3_.wvu.PrintTitles" localSheetId="0" hidden="1">'KSS-OB.POZICIYA_1'!$1:$4</definedName>
    <definedName name="Z_E3A50233_C556_427E_AABA_FA56A59F07A1_.wvu.PrintTitles" localSheetId="0" hidden="1">'KSS-OB.POZICIYA_1'!$1:$4</definedName>
    <definedName name="Z_FCDA3C55_77B7_4EEA_AF76_1781499C902F_.wvu.PrintTitles" localSheetId="0" hidden="1">'KSS-OB.POZICIYA_1'!$1:$4</definedName>
    <definedName name="д" localSheetId="0">'[1]знаци'!#REF!</definedName>
    <definedName name="д">'[1]знаци'!#REF!</definedName>
    <definedName name="л" localSheetId="0">'[1]знаци'!#REF!</definedName>
    <definedName name="л">'[1]знаци'!#REF!</definedName>
  </definedNames>
  <calcPr fullCalcOnLoad="1"/>
</workbook>
</file>

<file path=xl/sharedStrings.xml><?xml version="1.0" encoding="utf-8"?>
<sst xmlns="http://schemas.openxmlformats.org/spreadsheetml/2006/main" count="368" uniqueCount="194">
  <si>
    <t>м3</t>
  </si>
  <si>
    <t>м</t>
  </si>
  <si>
    <t>м2</t>
  </si>
  <si>
    <t>ПОЗИ-</t>
  </si>
  <si>
    <t>О П И С А Н И Е</t>
  </si>
  <si>
    <t>МЯР-</t>
  </si>
  <si>
    <t>КОЛИ-</t>
  </si>
  <si>
    <t>ЦИЯ</t>
  </si>
  <si>
    <t>НА ВИДОВЕТЕ РАБОТИ</t>
  </si>
  <si>
    <t>КА</t>
  </si>
  <si>
    <t>ЦЕНА</t>
  </si>
  <si>
    <t>бр.</t>
  </si>
  <si>
    <t>КОЛИЧЕСТВЕНО - СТОЙНОСТНА СМЕТКА</t>
  </si>
  <si>
    <t>ЧЕСТВО</t>
  </si>
  <si>
    <t>ДДС 20%:</t>
  </si>
  <si>
    <t>Всичко:</t>
  </si>
  <si>
    <t>кг</t>
  </si>
  <si>
    <t>Проект: „Реконструкция и рехабилитация на водоснабдителни системи и съоръжения на територията на община Мадан”</t>
  </si>
  <si>
    <t>ПОЛАГАНЕ НА ПЯСЪЧНА ПОДЛОЖКА ПОД ТРЪБОПРОВОДИ</t>
  </si>
  <si>
    <t xml:space="preserve">ЗАСИПВАНЕ НА ТЕСНИ ИЗКОПИ С ПЯСЪК 20 СМ </t>
  </si>
  <si>
    <t xml:space="preserve">ОБРАТНО ЗАСИПВАНЕ НА ИЗКОПИ МАШИННО ВКЛ. УПЛЪТНЯВАНЕ НА ПЛАСТОВЕ </t>
  </si>
  <si>
    <t>ПОДРАВНЯВАНЕ, ИЗРАВНЯВАНЕ И ТРАМБОВАНЕ ПЛОЩИ И ОТКОСИ НА ИЗКОПИ И НАСИПИ-РЪЧНО ЗА ВЪЗСТАНОВЯВАНЕ НА ПРИЛЕЖАЩ ТЕРЕН</t>
  </si>
  <si>
    <t>100 м.</t>
  </si>
  <si>
    <t xml:space="preserve">РАЗКЪРТВАНЕ ВКЛ. РЯЗАНЕ АСФАЛТОВА НАСТИЛКА С ДЕБЕЛИНА ДО 10СМ </t>
  </si>
  <si>
    <t>ДОСТАВКА И МОНТАЖ ВОДОВЗЕМНА СКОБА Ф90/Ф32-PEHD</t>
  </si>
  <si>
    <t>ДОСТАВКА И МОНТАЖ  ТРОТОАРЕН СК Ф32 PEHD</t>
  </si>
  <si>
    <t>ДОСТАВКА И МОНТАЖ ПХ  НАДЗЕМЕН, КОМПЛЕКТ</t>
  </si>
  <si>
    <t>ПОЛАГАНЕ НА OПОЗНАВАТЕЛНА СИНЯ PVC ЛЕНТА С МЕТАЛНИ НИШКИ НАД ТРЪБИ ЗА ВОДОПРОВОД</t>
  </si>
  <si>
    <t xml:space="preserve">НАТОВАРВАНЕ И ПРЕВОЗ ЗЕМНИ ПОЧВИ НА ДЕПО ДО 5 КМ ТРАНСП. РАЗСТОЯНИЕ </t>
  </si>
  <si>
    <t xml:space="preserve">ВЪЗСТАНОВЯВАНЕ НА ТРОШЕНОКАМЕННА НАСТИЛКА 30 СМ, С ОГРАНИЧЕНА ШИРИНА </t>
  </si>
  <si>
    <t xml:space="preserve">ВЪЗСТАНОВЯВАНЕ НА АСФАЛТОВА НАСТИЛКА НЕПЛ.СМ С ДЕБЕЛИНА 5 СМ. С ОГРАНИЧЕНА ШИРИНА </t>
  </si>
  <si>
    <t>ДОСТАВКА И ПОЛАГАНЕ АСФАЛТОБЕТОН, ПЛ.СМЕС ЗА ГОРЕН ПЛАСТ -5СМ</t>
  </si>
  <si>
    <t xml:space="preserve">ОСНОВА ОТ ЗАКЛИНЕН ТРОШЕН КАМЪК (ТРОШЕНОКАМЕННА НАСТИЛКА) </t>
  </si>
  <si>
    <t xml:space="preserve">ИЗПИТВАНЕ ПЛЪТНОСТТА НА ТРЪБОПРОВОДИ ПОД ХИДР.НАЛЯГАНЕ Ф32, PN10,PEHD </t>
  </si>
  <si>
    <t xml:space="preserve">ВОДОЕМ-КОНСТРУКЦИИ </t>
  </si>
  <si>
    <t xml:space="preserve">ИЗКОП С БАГЕР ЗЕМ.ПОЧВИ ПРИ  УТ.У-ВИЯ НА ОТВАЛ </t>
  </si>
  <si>
    <t>ТЪНКИ ИЗКОПИ ДО 0.5М С ПРЕХВЪРЛЯНЕ НА 3М</t>
  </si>
  <si>
    <t xml:space="preserve">ПРЕХВЪРЛЯНЕ СКАЛНИ ПОЧВИ ДО 3М ХОРИЗ. ИЛИ 2М ВЕРТ.РАЗСТОЯНИЕ - РЪЧНО </t>
  </si>
  <si>
    <t>РАЗРИВАНЕ С БУЛДОЗЕР НА ДЕПО НА ИЗЛИШНИ ЗЕМНИ МАСИ</t>
  </si>
  <si>
    <t xml:space="preserve">ДОСТАВКА И ПОЛАГАНЕ БЕТОН КЛАСВ 7.5 ПОДЛОЖЕН </t>
  </si>
  <si>
    <t xml:space="preserve">КОФРАЖ ЗА СТРАНИЦИ НА ДЪНО </t>
  </si>
  <si>
    <t xml:space="preserve">ДОСТАВКА И ПОЛАГАНЕ БЕТОН КЛАС В25;W0.4;F50, ЗА ДЪНО </t>
  </si>
  <si>
    <t>КОФРАЖ ЗА СТЕНИ ВОДОЕМ</t>
  </si>
  <si>
    <t>ДОСТАВКА И ПОЛАГАНЕ НА ВОДОСПИРАЩА САМОНАБЪБВАЩА ЛЕНТА В РАБОТНА ФУГА ДЪНО-СТЕНИ</t>
  </si>
  <si>
    <t xml:space="preserve">ДОСТАВКА И ПОЛАГАНЕ БЕТОН КЛАС В25;W0.4;F50, ЗА СТЕНИ </t>
  </si>
  <si>
    <t>ДОСТАВКА И ПОЛАГАНЕ БЕТОН КЛАС В25;W0.4;F50, ЗА ПЛОЧА /КАПАК ВОДОЕМ/</t>
  </si>
  <si>
    <t xml:space="preserve">ИЗРАБОТКА И МОНТАЖ АРМИРОВКА СТОМАНА  АІ </t>
  </si>
  <si>
    <t>ИЗРАБОТКА И МОНТАЖ АРМИРОВКА СТОМАНА АІІІ</t>
  </si>
  <si>
    <t xml:space="preserve">ЦИМЕНТОВА ЗАМАЗКА ЗА НАКЛОН ПО ДЪНО </t>
  </si>
  <si>
    <t>БИТУМЕН ГРУНД</t>
  </si>
  <si>
    <t xml:space="preserve">ХИДРОИЗ. 2 ПЛ.БИТУМНА МЕМБРАНА В/У ПОЧИСТЕНА И ГРУНДИРАНА ОСНОВА -ГАЗОПЛ. ЗАЛЕПВАНЕ </t>
  </si>
  <si>
    <t>ТРАМБОВАНА ГЛИНА - ЕКРАН ПОД ДРЕНАЖНА ТРЪБА</t>
  </si>
  <si>
    <t xml:space="preserve">ДОСТАВКА И ПОЛАГАНЕ БЕТОН КЛАСВ 7.5 ЗА НАКЛОН ПОД ДРЕНАЖНА ТРЪБА </t>
  </si>
  <si>
    <t xml:space="preserve">РАЗРИВАНЕ С БУЛДОЗЕР СКАЛНИ МАСИ ИЛИ ЗАСИПВАНЕ С ПРОБЕГ ДО 40М ПРИ НОРМ.У-ВИЯ </t>
  </si>
  <si>
    <t xml:space="preserve">ЗАСИПВАНЕ ТЕСНИ ИЗКОПИ БЕЗ ТРАМБОВАНЕ </t>
  </si>
  <si>
    <t xml:space="preserve">РЪЧНО НАТОВАРВАНЕ, ПРЕВОЗ НА 50М И РАЗТОВАРВАНЕ НА ПОЧВИ С РЪЧНИ КОЛИЧКИ </t>
  </si>
  <si>
    <t>РАЗРИВАНЕ НА ПОЧВИ РАЗТОВАРЕНИ С РЪЧНИ КОЛИЧКИ С ОФОРМЯВАНЕ III-КАТЕГОРИЯ</t>
  </si>
  <si>
    <t>ВОДОЕМ-СУХА КАМЕРА / МОНТАЖНА ЧАСТ</t>
  </si>
  <si>
    <t>СТОМАНЕНИ ХЕРМЕТИЧНИ ВРАТИ 100/180СМ</t>
  </si>
  <si>
    <t>СТОМАНЕН ХЕРМЕТИЧЕН КАПАК  70/125СМ</t>
  </si>
  <si>
    <t xml:space="preserve">МИНИЗИРАНЕ ЖЕЛЕЗНИ ПОВЪРХНОСТИ </t>
  </si>
  <si>
    <t xml:space="preserve">БЛАЖНА БОЯ ПО МЕТАЛНИ ПОВЪРХНОСТИ,ТРЪБИ,ЛАМАРИНИ,К-ЦИИ - ДВУКРАТНО </t>
  </si>
  <si>
    <t>ДОСТАВКА И МОНТАЖ ПРЕДУПРЕДИТЕЛНИ ТАБЕЛИ ЗА ОХРАНИТЕЛНА ЗОНА</t>
  </si>
  <si>
    <t>НАПРАВА ЗАУСТВАНЕ НА ОТТОК</t>
  </si>
  <si>
    <t>ДЕЗИНФЕКЦИЯ РЕЗЕРВОАР 175 М3</t>
  </si>
  <si>
    <t>ВОДОЕМ - ОГРАДА</t>
  </si>
  <si>
    <t>НАПРАВА И РАЗВАЛЯНЕ КОФРАЖ ЗА УСТОИ,СТЪЛБОВЕ И ДР.СТЕНИ С ПРАВИ ПОВЪРХНИНИ</t>
  </si>
  <si>
    <t xml:space="preserve">ДОСТАВКА И ПОЛАГАНЕ НА БЕТОН В15 В СТЕНИ </t>
  </si>
  <si>
    <t xml:space="preserve">ДОСТАВКА И МОНТАЖ ПОЦИНКОВАНА МРЕЖА 3КГ/М2 Н=1.5М ЗА ОГРАДА </t>
  </si>
  <si>
    <t xml:space="preserve">ДОСТАВКА И МОНТАЖ МЕТАЛНА ВРАТА СЪС СЕКРЕТНА КЛЮЧАЛКА И КАТИНАР </t>
  </si>
  <si>
    <t xml:space="preserve">ПОДРАВНЯВАНЕ, ИЗРАВНЯВАНЕ И ТРАМБОВАНЕ ПЛОЩИ И ОТКОСИ НА ИЗКОПИ И НАСИПИ-РЪЧНО </t>
  </si>
  <si>
    <t xml:space="preserve">ХИДРОИЗ. ЗАПЕЧАТВАЩА ЗАМАЗКА НА ЦИМЕНТОВА ОСНОВА С ЧЕТКА В ПОМЕЩЕНИЯ С ВОДА С НАЛЯГАНЕ </t>
  </si>
  <si>
    <t xml:space="preserve">ОЧУКВАНЕ НА ВАРОЦИМЕНТОВА МАЗИЛКА ПО СТЕНИ </t>
  </si>
  <si>
    <t>РЕМ-ВАРОСВАНЕ ПО СТЕНИ И ТАВАНИ-ДВУКРАТНО</t>
  </si>
  <si>
    <t>ХИДРОИЗ. 2 ПЛ. ХОРИЗ.БИТУМНА МЕМБРАНА В/У ПОЧИСТ.,ГРУНД.ОСН.-ГАЗОПЛ. ЗАЛЕПВАНЕ</t>
  </si>
  <si>
    <t>ДОСТАВКА И МОНТАЖ ВОДОМЕР ЗА СТУДЕНА ВОДА 5 Л/СЕК</t>
  </si>
  <si>
    <t>ДЕМОНТАЖ НА ЕЛЕКТРОПОМПА ЦЕНТРОБЕЖНА С ТЕГЛО ДО 0.5 Т</t>
  </si>
  <si>
    <t xml:space="preserve">ДОСТАВКА И МОНТАЖ PVC  ПРОЗОРEЦ СЪС СТЪКЛОПАКЕТ </t>
  </si>
  <si>
    <t>ДЕЗИНФЕКЦИЯ РЕЗЕРВОАРИ 25 М3</t>
  </si>
  <si>
    <t>ДОСТАВКА И МОНТАЖ ТАБЛО ОТКРИТО НА СТЕНА ДО 0.50М2</t>
  </si>
  <si>
    <t>СВЪРЗВАНЕ НА ПРОВОДНИК ДО 2.5ММ2</t>
  </si>
  <si>
    <t>СВЪРЗВАНЕ НА ПРОВОДНИК НАД 2.5ММ2</t>
  </si>
  <si>
    <t>ДОСТАВКА ИМОНТАЖ АПЛИК/ПРОЖЕКТОР</t>
  </si>
  <si>
    <t>ПОЧИСТВАНЕ НА ОСВЕТИТЕЛНИ ТЕЛА</t>
  </si>
  <si>
    <t>ДОСТАВКА И МОНТАЖ ДАТЧИК СВЕТЛИНЕН КОНТРОЛ -ОТКРИТ IP54 ДО ВРАТА ПОМПЕНА СТАНЦИЯ</t>
  </si>
  <si>
    <t>ДОСТАВКА И МОНТАЖ КРАЕН ИЗКЛЮЧВАТЕЛ ОТКРИТ МОНТАЖ IP54 ВРАТА ПС</t>
  </si>
  <si>
    <t>ДОСТАВКА И МОНТАЖ НА ПОПЛАВЪК МУНД</t>
  </si>
  <si>
    <t>ДОСТАВКА КАБЕЛ СВТ 2Х2,5ММ2</t>
  </si>
  <si>
    <t>ПОЛАГАНЕ НА КАБЕЛ СВТ ОТКРИТО И ДОСТАВКА НА СКОБИ</t>
  </si>
  <si>
    <t>ДОСТАВКА КАБЕЛ СВТ 5Х4 ММ2</t>
  </si>
  <si>
    <t xml:space="preserve">ИЗТЕГЛЯНЕ НА КАБЕЛ  В ТРЪБА </t>
  </si>
  <si>
    <t>ИЗМЕРВАНЕ НА ЗАЗЕМЛЕНИЕ</t>
  </si>
  <si>
    <t>ПРОВЕРКА ЗАЗЕМЛЕНИЕ /ЗАНУЛЕНИЕ СЪОРЪЖЕНИЯ</t>
  </si>
  <si>
    <t xml:space="preserve">ВОДОЕМ - ЕЛ. УРЕДБИ </t>
  </si>
  <si>
    <t>ДОСТАВКА КАБЕЛ СВТ 6Х2,5ММ2</t>
  </si>
  <si>
    <t xml:space="preserve">ДОСТАВКА СУХА РАЗДЕЛКА НА КАБЕЛ </t>
  </si>
  <si>
    <t xml:space="preserve">ДОСТАВКА И ПОЛАГАНЕ НА КАБЕЛ В ИЗКОП </t>
  </si>
  <si>
    <t xml:space="preserve">ПОДГОТОВКА ПОДЛОЖКА ЗА КАБЕЛ В ИЗКОП </t>
  </si>
  <si>
    <t>ДОСТАВКА КАБЕЛ СВТ 3Х2,5ММ2</t>
  </si>
  <si>
    <t>ПОЛАГАНЕ НА КАБЕЛ СВТ ОТКРИТО НА СКОБИ</t>
  </si>
  <si>
    <t>ДОСТАВКА И МОНТАЖ НА КУТИЯ РАЗКЛОНИТЕЛНА - ОТКРИТ МОНТАЖ (ПКОМ) ІР54</t>
  </si>
  <si>
    <t>СВЪРЗВАНЕ ПРОВОДНИЦИ ДО 2.5ММ2</t>
  </si>
  <si>
    <t>ДОСТАВКА И МОНТАЖ КРАЕН ИЗКЛЮЧВАТЕЛ ОТКРИТ МОНТАЖ IP54 ВРАТА ВОДОЕМ</t>
  </si>
  <si>
    <t>ДОСТАВКА И МОНТАЖ КРАЕН ИЗКЛЮЧВАТЕЛ ОТКРИТ МОНТАЖ IP54 ВРАТА ОГРАДА ВОДОЕМ</t>
  </si>
  <si>
    <t xml:space="preserve">НАПОРЕН ВОДОПРОВОД </t>
  </si>
  <si>
    <t>ТЕСЕН ИЗКОП СЪС СР. ШИРИНА ДО 1.20М.И ДЪЛБОЧИНА ДО 2.0М В ЗЕМНИ ПОЧВИ МАШИННО НА ОТВАЛ</t>
  </si>
  <si>
    <t xml:space="preserve">ТЕСЕН ИЗКОП С ШИР.ДО 0,6М,Н=ИЛИ&lt;2М В СК.ПОЧВИ, МАШИННО НА ОТВАЛ </t>
  </si>
  <si>
    <t>ДОСТАВКА МОНТАЖ НА HDPE ТРЪБИ НА ЧЕЛНА ЗАВАРКА В  ОТКРИТИ ИЗКОПИ DN63,PN16,PE 100</t>
  </si>
  <si>
    <t xml:space="preserve">ИЗПИТВАНЕ ПЛЪТНОСТТА НА ТРЪБОПРОВОДИ ПОД ХИДР.НАЛЯГАНЕ ДО Ф100 </t>
  </si>
  <si>
    <t>ДЕЗИНФЕКЦИЯ ВОДОПРОВОДИ Ф100ММ</t>
  </si>
  <si>
    <t>УЛИЧНА ВОДОПРОВОДНА МРЕЖА</t>
  </si>
  <si>
    <t>РАЗКЪРТВАНЕ,ОТСТРАНЯВАНЕ С ТОВАРЕНЕ НА ТРОШЕНО КАМЕННА НАСТИЛКА С ОГР.ШИРИНА И ДЕБЕЛИНА ДО 30СМ.</t>
  </si>
  <si>
    <t>ПРЕВОЗ ОТПАДЪЦИ ОТ АСФАЛТОВА И ТРОШЕНОКАМЕННА НАСТИЛКА НА ДЕПО ДО 5 КМ.</t>
  </si>
  <si>
    <t>ТЕСЕН ИЗКОП СЪС СР. ШИРИНА ДО 1.20М.И ДЪЛБОЧИНА ДО 2.0М В ЗЕМНИ ПОЧВИ МАШИННО, НА ОТВАЛ</t>
  </si>
  <si>
    <t>ДОСТАВКА МОНТАЖ НА HDPE ТРЪБИ НА ЧЕЛНА ЗАВАРКА В  ОТКРИТИ ИЗКОПИ Ф 90 ММ, PN10</t>
  </si>
  <si>
    <t>ДОСТАВКА И МОНТАЖ АВТОМ.ВЪЗДУШНИК  Ф80ММ</t>
  </si>
  <si>
    <t xml:space="preserve">ДОСТАВКА МОНТАЖ НА HDPE ТРЪБИ НА ЧЕЛНА ЗАВАРКА В  ОТКРИТИ ИЗКОПИ Ф 32ММ , PN10 </t>
  </si>
  <si>
    <t>ДЕЗИНФЕКЦИЯ ВОДОПРОВОД Ф32/3ММ</t>
  </si>
  <si>
    <t>МЕХАНИЗИРАН ИЗКОП В СРЕДНО СКАЛНИ ПОЧВИ</t>
  </si>
  <si>
    <t xml:space="preserve">ТЪНКИ ИЗКОПИ Н=ИЛИ&lt;0.5М С КЪРТАЧИ В СКАЛНИ ПОЧВИ </t>
  </si>
  <si>
    <t>ТЪНЪК ИЗКОП БЕЗ ВЗРИВ РЪЧНО С ЧУК, ЛОСТ, КИРКА, ДЕБЕЛИНА НА СЛОЯ ДО 0.50М, СЛАБОСКАЛНИ ПОЧВИ</t>
  </si>
  <si>
    <t xml:space="preserve">НАТОВАРВАНЕ ИЗКОПАНИ ЗЕМНИ И СКАЛНИ ПОЧВИ НА ТРАНСПОРТ С БАГЕР И ПРЕВОЗ НА 5 КМ </t>
  </si>
  <si>
    <t>ПЕРДАШЕНА ЦИМ.ЗАМАЗКА  D=2.5СМ /1:2/</t>
  </si>
  <si>
    <t xml:space="preserve">КОФРАЖ ВСИЧКИ ВИДОВЕ СТОМАНОБЕТОННИ ПЛОЧИ ПРИ D&gt;15СМ И ГРЕДИ ПРИ ПЛОЧИ </t>
  </si>
  <si>
    <t xml:space="preserve">КОФРАЖ АРМИРАНИ И НЕАРМ.БЕТОНОВИ СТЕНИ,КАНАЛИ,ПАРАПЕТИ,АС.ШАХТИ С D=ИЛИ&lt;15СМ </t>
  </si>
  <si>
    <t>ПОЛАГАНЕ БЕТОН КЛАС В25;W0.4;F50, В СТЕНИ С D&lt;0.15М. /ШАХТИ НАД КАПАК/</t>
  </si>
  <si>
    <t>ВОДОПЛЪТНА ЦИМЕНТОВА ЗАМАЗКА ЗА ВОДОЕМИ 2ПЛАСТА D=2СМ - ЗА ПОДОВЕ</t>
  </si>
  <si>
    <t>ВОДОПЛЪТНА ЦИМЕНТОВА ЗАМАЗКА ЗА ВОДОЕМИ  2ПЛАСТА D=2СМ - ЗА СТЕНИ</t>
  </si>
  <si>
    <t>ДРЕНАЖ ВОДНИ КАМЕРИ НА РЕЗЕРВОАРИ, ПРОФИЛ 40Х80СМ PVC ДРЕНАЖНИ ТРЪБИ Ф200</t>
  </si>
  <si>
    <t xml:space="preserve">ПОДРАВНЯВАНЕ РЪЧНО И ИЗРАВНЯВАНЕ С ПЛАНИРОВКА НА ОКО В НАСИП, ЗЕМНИ ПОЧВИ </t>
  </si>
  <si>
    <t>НАПРАВА И МОНТАЖ ВЕНТИЛАЦИОННИ КОМИНИ Ф100/2000</t>
  </si>
  <si>
    <t>ДОСТАВКА И  МОНТАЖ ТРЪБИ HDPE Ф 90 ММ, PN16</t>
  </si>
  <si>
    <t xml:space="preserve">ДОСТАВКА И  МОНТАЖ ТРЪБИ HDPE Ф 63 ММ, PN16 </t>
  </si>
  <si>
    <t>ДОСТАВКА И МОНТАЖ ЦЕДКА ФЛАНШОВА  Ф80ММ</t>
  </si>
  <si>
    <t>ДОСТАВКА И МОНТАЖ СК Ф80 PN16 ''БЪТЕРФЛАЙ''</t>
  </si>
  <si>
    <t>ДОСТАВКА И МОНТАЖ СК Ф63, PN16  ''БЪТЕРФЛАЙ''</t>
  </si>
  <si>
    <t>ДОСТАВКА ИМОНТАЖ КЛАПА ПРОТИВОЖАБНА  Ф80ММ</t>
  </si>
  <si>
    <t>ДОСТАВКА И МОНТАЖ ПРЕДФЛАНШОВА ВРЪЗКА Ф90</t>
  </si>
  <si>
    <t>ДОСТАВКА И МОНТАЖ ПРЕДФЛАНШОВА ВРЪЗКА Ф63</t>
  </si>
  <si>
    <t>ДОСТАВКА И МОНТАЖ КОЛЯНО Ф90-90 ГРАДУСА</t>
  </si>
  <si>
    <t>ДОСТАВКА И МОНТАЖ КОЛЯНО Ф63-90 ГРАДУСА</t>
  </si>
  <si>
    <t>ДОСТАВКА И МОНТАЖ ТРОЙНИК  ТФ90/90/90</t>
  </si>
  <si>
    <t>ДОСТАВКА И МОНТАЖ ТРОЙНИК  ТФ90/63/90</t>
  </si>
  <si>
    <t>ДОСТАВКА И МОНТАЖ ТРОЙНИК  ТФ63/63/63</t>
  </si>
  <si>
    <t>ВОДОПРОВОДИ ОТ ПОЦ.ТРЪБИ В СГРАДИ Ф1/2''</t>
  </si>
  <si>
    <t>ДОСТАВКА И МОНТАЖ СВОБОДНИ ФЛАНЦИ Ф90</t>
  </si>
  <si>
    <t>ДОСТАВКА И МОНТАЖ СВОБОДНИ ФЛАНЦИ Ф63</t>
  </si>
  <si>
    <t>ДОСТАВКА И МОНТАЖ НА КРАН С ПОПЛАВЪК Ф50</t>
  </si>
  <si>
    <t>ДОСТАВКА И МОНТАЖ ФУНИЯ ПРЕЛИВНА  Ф80ММ</t>
  </si>
  <si>
    <t>ДОСТАВКА И МОНТАЖ  ФУНИЯ ПРЕЛИВНА Ф150ММ</t>
  </si>
  <si>
    <t xml:space="preserve">ИЗРАБОТКА И МОНТАЖ АРМИРОВКА - ОБ. И СР.СЛОЖНОСТ 6ДО12ММ ОТ А3 </t>
  </si>
  <si>
    <t>ДОСТАВКА И МОНТАЖ СТОМАНЕНИ КОЛОВЕ Ф50Х2.0М ЗА ОГРАДА (ВКЛ. БЛ.БОЯДИСВАНЕ)</t>
  </si>
  <si>
    <t>РЕМОНТ ПОМПЕНА СТАНЦИЯ - АС И ТЕХНОЛОГИЧНА</t>
  </si>
  <si>
    <t xml:space="preserve">ВЪТРЕШНА ВАРОЦИМЕНТОВА МАЗИЛКА ПО СТЕНИ </t>
  </si>
  <si>
    <t xml:space="preserve">ВЪТРЕШНА ВАРОЦИМЕНТОВА МАЗИЛКА ПО ТАВАНИ </t>
  </si>
  <si>
    <t xml:space="preserve">ПЕРДАШЕНА АРМИРАНА ЗАМАЗКА М100 D=4СМ </t>
  </si>
  <si>
    <t>ДОСТАВКА И МОНТАЖ НА ЕЛЕКТРОПОМПА QП=2.0Л/СЕК,НП=300М</t>
  </si>
  <si>
    <t>РЕМОНТ ПОМПЕНА СТАНЦИЯ / ЕЛ.УРЕДБИ</t>
  </si>
  <si>
    <t>ДОСТАВКА РАЗПРЕДЕЛИТЕЛНО ЕЛ. ТАБЛО-ПО СХЕМА</t>
  </si>
  <si>
    <t>ДОСТАВКА АПЛИК ПРОТИВОВЛАЖЕН ПРАВ IP54</t>
  </si>
  <si>
    <t>ДОСТАВКА ПРОТИВОВЛАЖЕН АПЛИК НАКЛОНЕН IP54</t>
  </si>
  <si>
    <t>ДОСТАВКА ПРОЖЕКТОР ЗА МОНТАЖ НА ОТКРИТО</t>
  </si>
  <si>
    <t>ЛАМПЕН ИЗЛАЗ С ПРОВОДНИК СВТ 3Х1,5ММ2 ОТКРИТО С ПРОТИВОВЛАЖНА АРМАТУРА СРЕДНА ДЪЛЖИНА 7М</t>
  </si>
  <si>
    <t>КОНТАКТЕН ИЗЛАЗ С ПРОВОДНИК СВТ3Х2,5ММ2 ОТКРИТО С ПРОТИВОВЛАЖНА АРМАТУРА СРЕДНА ДЪЛЖИНА 7М</t>
  </si>
  <si>
    <t>ПРОФИЛАКТИЧНИ ИЗПИТАНИЯ -ИЗОЛАЦИЯ НА КАБЕЛ</t>
  </si>
  <si>
    <t>Д-КА И М-Ж КОМПЛEКТ СОЛАРЕН ПАНЕЛ,АКУМУЛАТОР И LED ОСВЕТИТЕЛ ЗА М-Ж НА ОТКРИТО 10WP</t>
  </si>
  <si>
    <t>ПРОФИЛАКТИЧНИ ИЗПИТАНИЯ -ИЗОЛАЦИЯ НА КАБЕЛ;</t>
  </si>
  <si>
    <t>ДОСТАВКА И ПОЛАГАНЕ НА ТРЪБА (ШЛАУХ С ПВХ -ИЗОЛАЦИЯ Ф37 ММ СКРИТО ПО ПОДА</t>
  </si>
  <si>
    <t>ДОСТАВКА И ПОЛАГАНЕ НА ТРЪБА (ШЛАУХ С ПВХ -ИЗОЛАЦИЯ Ф50  -ИЗЛАЗНИ ТРЪБИ ЗА  КАБЕЛ</t>
  </si>
  <si>
    <t>ЕД.</t>
  </si>
  <si>
    <t>СТОЙНОСТ</t>
  </si>
  <si>
    <t>Сградни водопроводни отклонения</t>
  </si>
  <si>
    <t>Общо за рехабилитация по цялата ширина</t>
  </si>
  <si>
    <t>∑</t>
  </si>
  <si>
    <r>
      <rPr>
        <b/>
        <u val="single"/>
        <sz val="10"/>
        <rFont val="Arial"/>
        <family val="2"/>
      </rPr>
      <t>ОБОСОБЕНА ПОЗИЦИЯ №1:</t>
    </r>
    <r>
      <rPr>
        <b/>
        <sz val="10"/>
        <rFont val="Arial"/>
        <family val="2"/>
      </rPr>
      <t xml:space="preserve"> Обект: „Водоснабдяване на с. Бориново - ремонт и реконструкция на довеждащ водопровод и разпределителна водопроводна мрежа, изграждане на водоем 175 куб.м.”.</t>
    </r>
  </si>
  <si>
    <t>Общо :</t>
  </si>
  <si>
    <t>…………………………..</t>
  </si>
  <si>
    <t xml:space="preserve">УЧАСТНИК: </t>
  </si>
  <si>
    <t>(име, подпис, печат)</t>
  </si>
  <si>
    <t>Коли-чество</t>
  </si>
  <si>
    <t>л.м</t>
  </si>
  <si>
    <t>кв.м</t>
  </si>
  <si>
    <t>Мярка</t>
  </si>
  <si>
    <t>Стойност</t>
  </si>
  <si>
    <t>Ед.цена</t>
  </si>
  <si>
    <t>Р Е К А П И Т У Л А Ц И Я:</t>
  </si>
  <si>
    <r>
      <t>ОБОСОБЕНА ПОЗИЦИЯ № 1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Обект: „Водоснабдяване на с. Бориново - ремонт и реконструкция на довеждащ водопровод и разпределителна водопроводна мрежа, изграждане на водоем 175 куб.м.”, в т.ч.:</t>
    </r>
  </si>
  <si>
    <r>
      <rPr>
        <b/>
        <i/>
        <u val="single"/>
        <sz val="10"/>
        <rFont val="Arial"/>
        <family val="2"/>
      </rPr>
      <t>Част:</t>
    </r>
    <r>
      <rPr>
        <i/>
        <sz val="10"/>
        <rFont val="Arial"/>
        <family val="2"/>
      </rPr>
      <t xml:space="preserve"> Напорен водопровод - диаметър в мм Ф63.</t>
    </r>
  </si>
  <si>
    <r>
      <rPr>
        <b/>
        <i/>
        <u val="single"/>
        <sz val="10"/>
        <rFont val="Arial"/>
        <family val="2"/>
      </rPr>
      <t xml:space="preserve">Част: </t>
    </r>
    <r>
      <rPr>
        <i/>
        <sz val="10"/>
        <rFont val="Arial"/>
        <family val="2"/>
      </rPr>
      <t>Улична водопроводна мрежа  - диаметър в мм Ф90, вкл. сградни водопроводни отклонения.</t>
    </r>
  </si>
  <si>
    <r>
      <rPr>
        <b/>
        <i/>
        <u val="single"/>
        <sz val="10"/>
        <rFont val="Arial"/>
        <family val="2"/>
      </rPr>
      <t xml:space="preserve">Част: </t>
    </r>
    <r>
      <rPr>
        <i/>
        <sz val="10"/>
        <rFont val="Arial"/>
        <family val="2"/>
      </rPr>
      <t>Водоем 175m3 и Ремонт помпена станция.</t>
    </r>
  </si>
  <si>
    <r>
      <rPr>
        <b/>
        <i/>
        <u val="single"/>
        <sz val="10"/>
        <rFont val="Arial"/>
        <family val="2"/>
      </rPr>
      <t xml:space="preserve">Част: </t>
    </r>
    <r>
      <rPr>
        <i/>
        <sz val="10"/>
        <rFont val="Arial"/>
        <family val="2"/>
      </rPr>
      <t>Рехабилитация на улиците по цялата ширина за обект „Водоснабдяване на с. Бориново - ремонт и реконструкция на довеждащ водопровод и разпределителна водопроводна мрежа, изграждане на водоем 175 куб.м.”.</t>
    </r>
  </si>
  <si>
    <t>Образец 8а</t>
  </si>
  <si>
    <t xml:space="preserve">Непредвидени разходи: </t>
  </si>
  <si>
    <t> Съгласно легалната дефиниция на § 1, т. 15 от ДР на Наредба № 12/25.07.2016 г.  за прилагане на подмярка 7.2. „Инвестиции в създаването, подобряването или разширяването на всички видове малка по мащаби инфраструктура" от мярка 7 „Основни услуги и обновяване на селата в селските райони" на Програмата за развитие на селските райони за периода 2014 - 2020 г., „непредвидени разходи“, са разходи, възникнали в резултат на работи и/или обстоятелства, които не е могло да бъдат предвидени при първоначалното проектиране. Същите водят до увеличаване на количествата, заложени предварително в количествените сметки към проекта, и/или до нови строително-монтажни работи, за които са спазени условията за допустимост на разходите, предназначени за постигане на целите на проекта. Ново възникнали строително-монтажни работи, могат да са единствено в рамките на вида дейност, в която попада одобрения проект, съгласно подписания ДПФП и приложенията към него, в изпълнение на изискванията на ПРСР, съответно при спазване на условията за допустимост по Наредба № 12/25.07.2016 г. и по-специално, допустими за финансиране дейности по чл.4, т.3. „изграждане, реконструкция и/или рехабилитация на водоснабдителни системи и съоръжения в агломерации с под 2 000 е.ж. в селските райони” от Наредбата.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</si>
</sst>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_-* #,##0.00_-;\-* #,##0.00_-;_-* &quot;-&quot;??_-;_-@_-"/>
    <numFmt numFmtId="174" formatCode="#,##0.00\ &quot;лв.&quot;"/>
    <numFmt numFmtId="175" formatCode="0.000000000000"/>
    <numFmt numFmtId="176" formatCode="_(* #,##0_);_(* \(#,##0\);_(* \-??_);_(@_)"/>
    <numFmt numFmtId="177" formatCode="#,##0.000\ &quot;лв.&quot;"/>
    <numFmt numFmtId="178" formatCode="#,##0.0000\ &quot;лв.&quot;"/>
    <numFmt numFmtId="179" formatCode="#,##0.0\ &quot;лв.&quot;"/>
    <numFmt numFmtId="180" formatCode="#,##0\ &quot;лв.&quot;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\ _л_в_."/>
    <numFmt numFmtId="191" formatCode="#,##0.0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msCyr"/>
      <family val="0"/>
    </font>
    <font>
      <b/>
      <sz val="10"/>
      <name val="Arial"/>
      <family val="2"/>
    </font>
    <font>
      <sz val="10"/>
      <name val="Timok"/>
      <family val="0"/>
    </font>
    <font>
      <sz val="12"/>
      <color indexed="8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Calibri"/>
      <family val="2"/>
    </font>
    <font>
      <i/>
      <sz val="12"/>
      <name val="Times New Roman"/>
      <family val="1"/>
    </font>
    <font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4C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2" borderId="0" applyNumberFormat="0" applyBorder="0" applyAlignment="0" applyProtection="0"/>
    <xf numFmtId="0" fontId="37" fillId="9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1" fillId="4" borderId="0" applyNumberFormat="0" applyBorder="0" applyAlignment="0" applyProtection="0"/>
    <xf numFmtId="0" fontId="37" fillId="11" borderId="0" applyNumberFormat="0" applyBorder="0" applyAlignment="0" applyProtection="0"/>
    <xf numFmtId="0" fontId="1" fillId="5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3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4" borderId="0" applyNumberFormat="0" applyBorder="0" applyAlignment="0" applyProtection="0"/>
    <xf numFmtId="0" fontId="37" fillId="19" borderId="0" applyNumberFormat="0" applyBorder="0" applyAlignment="0" applyProtection="0"/>
    <xf numFmtId="0" fontId="1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16" borderId="0" applyNumberFormat="0" applyBorder="0" applyAlignment="0" applyProtection="0"/>
    <xf numFmtId="0" fontId="37" fillId="21" borderId="0" applyNumberFormat="0" applyBorder="0" applyAlignment="0" applyProtection="0"/>
    <xf numFmtId="0" fontId="1" fillId="5" borderId="0" applyNumberFormat="0" applyBorder="0" applyAlignment="0" applyProtection="0"/>
    <xf numFmtId="0" fontId="37" fillId="22" borderId="0" applyNumberFormat="0" applyBorder="0" applyAlignment="0" applyProtection="0"/>
    <xf numFmtId="0" fontId="1" fillId="14" borderId="0" applyNumberFormat="0" applyBorder="0" applyAlignment="0" applyProtection="0"/>
    <xf numFmtId="0" fontId="37" fillId="23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8" fillId="28" borderId="0" applyNumberFormat="0" applyBorder="0" applyAlignment="0" applyProtection="0"/>
    <xf numFmtId="0" fontId="4" fillId="24" borderId="0" applyNumberFormat="0" applyBorder="0" applyAlignment="0" applyProtection="0"/>
    <xf numFmtId="0" fontId="38" fillId="29" borderId="0" applyNumberFormat="0" applyBorder="0" applyAlignment="0" applyProtection="0"/>
    <xf numFmtId="0" fontId="4" fillId="15" borderId="0" applyNumberFormat="0" applyBorder="0" applyAlignment="0" applyProtection="0"/>
    <xf numFmtId="0" fontId="38" fillId="30" borderId="0" applyNumberFormat="0" applyBorder="0" applyAlignment="0" applyProtection="0"/>
    <xf numFmtId="0" fontId="4" fillId="16" borderId="0" applyNumberFormat="0" applyBorder="0" applyAlignment="0" applyProtection="0"/>
    <xf numFmtId="0" fontId="38" fillId="31" borderId="0" applyNumberFormat="0" applyBorder="0" applyAlignment="0" applyProtection="0"/>
    <xf numFmtId="0" fontId="4" fillId="25" borderId="0" applyNumberFormat="0" applyBorder="0" applyAlignment="0" applyProtection="0"/>
    <xf numFmtId="0" fontId="38" fillId="32" borderId="0" applyNumberFormat="0" applyBorder="0" applyAlignment="0" applyProtection="0"/>
    <xf numFmtId="0" fontId="4" fillId="26" borderId="0" applyNumberFormat="0" applyBorder="0" applyAlignment="0" applyProtection="0"/>
    <xf numFmtId="0" fontId="38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41" borderId="7" applyNumberFormat="0" applyFont="0" applyAlignment="0" applyProtection="0"/>
    <xf numFmtId="0" fontId="2" fillId="41" borderId="7" applyNumberFormat="0" applyFont="0" applyAlignment="0" applyProtection="0"/>
    <xf numFmtId="0" fontId="16" fillId="38" borderId="8" applyNumberForma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4" fillId="34" borderId="0" applyNumberFormat="0" applyBorder="0" applyAlignment="0" applyProtection="0"/>
    <xf numFmtId="0" fontId="38" fillId="43" borderId="0" applyNumberFormat="0" applyBorder="0" applyAlignment="0" applyProtection="0"/>
    <xf numFmtId="0" fontId="4" fillId="35" borderId="0" applyNumberFormat="0" applyBorder="0" applyAlignment="0" applyProtection="0"/>
    <xf numFmtId="0" fontId="38" fillId="44" borderId="0" applyNumberFormat="0" applyBorder="0" applyAlignment="0" applyProtection="0"/>
    <xf numFmtId="0" fontId="4" fillId="36" borderId="0" applyNumberFormat="0" applyBorder="0" applyAlignment="0" applyProtection="0"/>
    <xf numFmtId="0" fontId="38" fillId="45" borderId="0" applyNumberFormat="0" applyBorder="0" applyAlignment="0" applyProtection="0"/>
    <xf numFmtId="0" fontId="4" fillId="25" borderId="0" applyNumberFormat="0" applyBorder="0" applyAlignment="0" applyProtection="0"/>
    <xf numFmtId="0" fontId="38" fillId="46" borderId="0" applyNumberFormat="0" applyBorder="0" applyAlignment="0" applyProtection="0"/>
    <xf numFmtId="0" fontId="4" fillId="26" borderId="0" applyNumberFormat="0" applyBorder="0" applyAlignment="0" applyProtection="0"/>
    <xf numFmtId="0" fontId="38" fillId="47" borderId="0" applyNumberFormat="0" applyBorder="0" applyAlignment="0" applyProtection="0"/>
    <xf numFmtId="0" fontId="4" fillId="37" borderId="0" applyNumberFormat="0" applyBorder="0" applyAlignment="0" applyProtection="0"/>
    <xf numFmtId="0" fontId="0" fillId="48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49" borderId="11" applyNumberFormat="0" applyAlignment="0" applyProtection="0"/>
    <xf numFmtId="0" fontId="13" fillId="7" borderId="1" applyNumberFormat="0" applyAlignment="0" applyProtection="0"/>
    <xf numFmtId="0" fontId="40" fillId="50" borderId="0" applyNumberFormat="0" applyBorder="0" applyAlignment="0" applyProtection="0"/>
    <xf numFmtId="0" fontId="9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10" fillId="0" borderId="3" applyNumberFormat="0" applyFill="0" applyAlignment="0" applyProtection="0"/>
    <xf numFmtId="0" fontId="43" fillId="0" borderId="13" applyNumberFormat="0" applyFill="0" applyAlignment="0" applyProtection="0"/>
    <xf numFmtId="0" fontId="11" fillId="0" borderId="4" applyNumberFormat="0" applyFill="0" applyAlignment="0" applyProtection="0"/>
    <xf numFmtId="0" fontId="44" fillId="0" borderId="14" applyNumberFormat="0" applyFill="0" applyAlignment="0" applyProtection="0"/>
    <xf numFmtId="0" fontId="12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51" borderId="15" applyNumberFormat="0" applyAlignment="0" applyProtection="0"/>
    <xf numFmtId="0" fontId="16" fillId="38" borderId="8" applyNumberFormat="0" applyAlignment="0" applyProtection="0"/>
    <xf numFmtId="0" fontId="46" fillId="51" borderId="11" applyNumberFormat="0" applyAlignment="0" applyProtection="0"/>
    <xf numFmtId="0" fontId="6" fillId="38" borderId="1" applyNumberFormat="0" applyAlignment="0" applyProtection="0"/>
    <xf numFmtId="0" fontId="47" fillId="52" borderId="16" applyNumberFormat="0" applyAlignment="0" applyProtection="0"/>
    <xf numFmtId="0" fontId="7" fillId="39" borderId="2" applyNumberFormat="0" applyAlignment="0" applyProtection="0"/>
    <xf numFmtId="0" fontId="48" fillId="53" borderId="0" applyNumberFormat="0" applyBorder="0" applyAlignment="0" applyProtection="0"/>
    <xf numFmtId="0" fontId="5" fillId="3" borderId="0" applyNumberFormat="0" applyBorder="0" applyAlignment="0" applyProtection="0"/>
    <xf numFmtId="0" fontId="49" fillId="54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14" fillId="0" borderId="6" applyNumberFormat="0" applyFill="0" applyAlignment="0" applyProtection="0"/>
    <xf numFmtId="0" fontId="25" fillId="0" borderId="0">
      <alignment/>
      <protection/>
    </xf>
    <xf numFmtId="0" fontId="53" fillId="0" borderId="18" applyNumberFormat="0" applyFill="0" applyAlignment="0" applyProtection="0"/>
    <xf numFmtId="0" fontId="18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3" fillId="0" borderId="0" xfId="154" applyFont="1" applyFill="1">
      <alignment/>
      <protection/>
    </xf>
    <xf numFmtId="0" fontId="3" fillId="0" borderId="0" xfId="154" applyFont="1" applyFill="1" applyAlignment="1">
      <alignment vertical="center"/>
      <protection/>
    </xf>
    <xf numFmtId="0" fontId="3" fillId="55" borderId="0" xfId="154" applyFont="1" applyFill="1">
      <alignment/>
      <protection/>
    </xf>
    <xf numFmtId="0" fontId="3" fillId="56" borderId="0" xfId="154" applyFont="1" applyFill="1">
      <alignment/>
      <protection/>
    </xf>
    <xf numFmtId="0" fontId="3" fillId="38" borderId="0" xfId="154" applyFont="1" applyFill="1">
      <alignment/>
      <protection/>
    </xf>
    <xf numFmtId="0" fontId="0" fillId="55" borderId="19" xfId="154" applyFont="1" applyFill="1" applyBorder="1" applyAlignment="1">
      <alignment horizontal="center" vertical="center"/>
      <protection/>
    </xf>
    <xf numFmtId="0" fontId="0" fillId="55" borderId="19" xfId="154" applyFont="1" applyFill="1" applyBorder="1" applyAlignment="1">
      <alignment horizontal="justify" vertical="top" wrapText="1"/>
      <protection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justify" vertical="top" wrapText="1"/>
    </xf>
    <xf numFmtId="0" fontId="0" fillId="55" borderId="0" xfId="154" applyFont="1" applyFill="1" applyAlignment="1">
      <alignment horizontal="center" vertical="center"/>
      <protection/>
    </xf>
    <xf numFmtId="0" fontId="0" fillId="55" borderId="0" xfId="154" applyFont="1" applyFill="1" applyAlignment="1">
      <alignment horizontal="center"/>
      <protection/>
    </xf>
    <xf numFmtId="0" fontId="0" fillId="55" borderId="20" xfId="154" applyFont="1" applyFill="1" applyBorder="1" applyAlignment="1">
      <alignment horizontal="right"/>
      <protection/>
    </xf>
    <xf numFmtId="2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0" fillId="0" borderId="20" xfId="154" applyFont="1" applyFill="1" applyBorder="1" applyAlignment="1">
      <alignment horizontal="right"/>
      <protection/>
    </xf>
    <xf numFmtId="0" fontId="28" fillId="55" borderId="0" xfId="154" applyFont="1" applyFill="1" applyBorder="1" applyAlignment="1">
      <alignment horizontal="center" vertical="center"/>
      <protection/>
    </xf>
    <xf numFmtId="0" fontId="0" fillId="0" borderId="20" xfId="154" applyFont="1" applyFill="1" applyBorder="1" applyAlignment="1">
      <alignment vertical="center"/>
      <protection/>
    </xf>
    <xf numFmtId="0" fontId="0" fillId="55" borderId="20" xfId="154" applyFont="1" applyFill="1" applyBorder="1" applyAlignment="1">
      <alignment vertical="center"/>
      <protection/>
    </xf>
    <xf numFmtId="0" fontId="0" fillId="0" borderId="19" xfId="154" applyFont="1" applyFill="1" applyBorder="1" applyAlignment="1">
      <alignment vertical="center"/>
      <protection/>
    </xf>
    <xf numFmtId="2" fontId="0" fillId="0" borderId="20" xfId="154" applyNumberFormat="1" applyFont="1" applyFill="1" applyBorder="1" applyAlignment="1">
      <alignment horizontal="right"/>
      <protection/>
    </xf>
    <xf numFmtId="0" fontId="21" fillId="56" borderId="20" xfId="0" applyFont="1" applyFill="1" applyBorder="1" applyAlignment="1">
      <alignment horizontal="justify" vertical="top" wrapText="1"/>
    </xf>
    <xf numFmtId="2" fontId="0" fillId="55" borderId="20" xfId="0" applyNumberFormat="1" applyFont="1" applyFill="1" applyBorder="1" applyAlignment="1">
      <alignment horizontal="right"/>
    </xf>
    <xf numFmtId="2" fontId="0" fillId="0" borderId="20" xfId="0" applyNumberFormat="1" applyFont="1" applyBorder="1" applyAlignment="1">
      <alignment horizontal="right" wrapText="1"/>
    </xf>
    <xf numFmtId="0" fontId="21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 horizontal="justify" vertical="top" wrapText="1"/>
    </xf>
    <xf numFmtId="0" fontId="30" fillId="0" borderId="0" xfId="154" applyFont="1" applyFill="1">
      <alignment/>
      <protection/>
    </xf>
    <xf numFmtId="2" fontId="0" fillId="0" borderId="20" xfId="0" applyNumberFormat="1" applyFont="1" applyFill="1" applyBorder="1" applyAlignment="1">
      <alignment horizontal="right" wrapText="1"/>
    </xf>
    <xf numFmtId="4" fontId="0" fillId="0" borderId="20" xfId="0" applyNumberFormat="1" applyFont="1" applyFill="1" applyBorder="1" applyAlignment="1">
      <alignment horizontal="right"/>
    </xf>
    <xf numFmtId="0" fontId="0" fillId="0" borderId="0" xfId="154" applyFont="1" applyFill="1">
      <alignment/>
      <protection/>
    </xf>
    <xf numFmtId="0" fontId="0" fillId="0" borderId="20" xfId="0" applyFont="1" applyFill="1" applyBorder="1" applyAlignment="1">
      <alignment horizontal="center"/>
    </xf>
    <xf numFmtId="174" fontId="0" fillId="0" borderId="20" xfId="154" applyNumberFormat="1" applyFont="1" applyFill="1" applyBorder="1" applyAlignment="1">
      <alignment horizontal="right"/>
      <protection/>
    </xf>
    <xf numFmtId="0" fontId="3" fillId="0" borderId="0" xfId="154" applyFont="1" applyFill="1" applyBorder="1" applyAlignment="1">
      <alignment vertical="center"/>
      <protection/>
    </xf>
    <xf numFmtId="0" fontId="21" fillId="0" borderId="20" xfId="0" applyFont="1" applyFill="1" applyBorder="1" applyAlignment="1">
      <alignment horizontal="justify" vertical="top" wrapText="1"/>
    </xf>
    <xf numFmtId="0" fontId="0" fillId="0" borderId="21" xfId="154" applyFont="1" applyFill="1" applyBorder="1" applyAlignment="1">
      <alignment horizontal="right"/>
      <protection/>
    </xf>
    <xf numFmtId="4" fontId="28" fillId="55" borderId="0" xfId="154" applyNumberFormat="1" applyFont="1" applyFill="1" applyBorder="1" applyAlignment="1">
      <alignment horizontal="center" vertical="center"/>
      <protection/>
    </xf>
    <xf numFmtId="4" fontId="22" fillId="55" borderId="19" xfId="154" applyNumberFormat="1" applyFont="1" applyFill="1" applyBorder="1">
      <alignment/>
      <protection/>
    </xf>
    <xf numFmtId="4" fontId="0" fillId="0" borderId="20" xfId="0" applyNumberFormat="1" applyFont="1" applyBorder="1" applyAlignment="1">
      <alignment/>
    </xf>
    <xf numFmtId="4" fontId="0" fillId="55" borderId="20" xfId="154" applyNumberFormat="1" applyFont="1" applyFill="1" applyBorder="1" applyAlignment="1">
      <alignment horizontal="right"/>
      <protection/>
    </xf>
    <xf numFmtId="4" fontId="0" fillId="0" borderId="20" xfId="154" applyNumberFormat="1" applyFont="1" applyFill="1" applyBorder="1" applyAlignment="1">
      <alignment horizontal="right"/>
      <protection/>
    </xf>
    <xf numFmtId="4" fontId="21" fillId="0" borderId="20" xfId="0" applyNumberFormat="1" applyFont="1" applyBorder="1" applyAlignment="1">
      <alignment horizontal="right"/>
    </xf>
    <xf numFmtId="4" fontId="0" fillId="55" borderId="21" xfId="154" applyNumberFormat="1" applyFont="1" applyFill="1" applyBorder="1" applyAlignment="1">
      <alignment horizontal="right"/>
      <protection/>
    </xf>
    <xf numFmtId="4" fontId="0" fillId="55" borderId="0" xfId="154" applyNumberFormat="1" applyFont="1" applyFill="1">
      <alignment/>
      <protection/>
    </xf>
    <xf numFmtId="4" fontId="0" fillId="0" borderId="22" xfId="154" applyNumberFormat="1" applyFont="1" applyFill="1" applyBorder="1" applyAlignment="1">
      <alignment vertical="center"/>
      <protection/>
    </xf>
    <xf numFmtId="4" fontId="0" fillId="0" borderId="23" xfId="154" applyNumberFormat="1" applyFont="1" applyFill="1" applyBorder="1" applyAlignment="1">
      <alignment vertical="center"/>
      <protection/>
    </xf>
    <xf numFmtId="4" fontId="0" fillId="0" borderId="23" xfId="154" applyNumberFormat="1" applyFont="1" applyFill="1" applyBorder="1" applyAlignment="1">
      <alignment horizontal="right"/>
      <protection/>
    </xf>
    <xf numFmtId="4" fontId="0" fillId="0" borderId="23" xfId="0" applyNumberFormat="1" applyFont="1" applyFill="1" applyBorder="1" applyAlignment="1">
      <alignment horizontal="right"/>
    </xf>
    <xf numFmtId="4" fontId="0" fillId="55" borderId="23" xfId="0" applyNumberFormat="1" applyFont="1" applyFill="1" applyBorder="1" applyAlignment="1">
      <alignment horizontal="right"/>
    </xf>
    <xf numFmtId="4" fontId="0" fillId="0" borderId="24" xfId="154" applyNumberFormat="1" applyFont="1" applyFill="1" applyBorder="1" applyAlignment="1">
      <alignment horizontal="right"/>
      <protection/>
    </xf>
    <xf numFmtId="4" fontId="0" fillId="0" borderId="25" xfId="154" applyNumberFormat="1" applyFont="1" applyFill="1" applyBorder="1" applyAlignment="1">
      <alignment horizontal="right"/>
      <protection/>
    </xf>
    <xf numFmtId="4" fontId="0" fillId="0" borderId="0" xfId="154" applyNumberFormat="1" applyFont="1" applyFill="1">
      <alignment/>
      <protection/>
    </xf>
    <xf numFmtId="0" fontId="0" fillId="55" borderId="26" xfId="154" applyFont="1" applyFill="1" applyBorder="1" applyAlignment="1">
      <alignment horizontal="center" vertical="center"/>
      <protection/>
    </xf>
    <xf numFmtId="0" fontId="0" fillId="55" borderId="27" xfId="154" applyFont="1" applyFill="1" applyBorder="1" applyAlignment="1">
      <alignment horizontal="center" vertical="center"/>
      <protection/>
    </xf>
    <xf numFmtId="0" fontId="0" fillId="0" borderId="27" xfId="154" applyFont="1" applyFill="1" applyBorder="1" applyAlignment="1">
      <alignment horizontal="center" vertical="center"/>
      <protection/>
    </xf>
    <xf numFmtId="0" fontId="0" fillId="55" borderId="27" xfId="154" applyFont="1" applyFill="1" applyBorder="1" applyAlignment="1">
      <alignment vertical="center"/>
      <protection/>
    </xf>
    <xf numFmtId="0" fontId="0" fillId="55" borderId="27" xfId="154" applyFont="1" applyFill="1" applyBorder="1" applyAlignment="1">
      <alignment horizontal="center" vertical="center" wrapText="1"/>
      <protection/>
    </xf>
    <xf numFmtId="0" fontId="0" fillId="0" borderId="27" xfId="154" applyFont="1" applyFill="1" applyBorder="1" applyAlignment="1">
      <alignment horizontal="center" vertical="center" wrapText="1"/>
      <protection/>
    </xf>
    <xf numFmtId="0" fontId="0" fillId="0" borderId="27" xfId="154" applyFont="1" applyFill="1" applyBorder="1" applyAlignment="1">
      <alignment vertical="center"/>
      <protection/>
    </xf>
    <xf numFmtId="0" fontId="0" fillId="55" borderId="28" xfId="154" applyFont="1" applyFill="1" applyBorder="1" applyAlignment="1">
      <alignment horizontal="center" vertical="center"/>
      <protection/>
    </xf>
    <xf numFmtId="0" fontId="0" fillId="55" borderId="29" xfId="154" applyFont="1" applyFill="1" applyBorder="1" applyAlignment="1">
      <alignment horizontal="center"/>
      <protection/>
    </xf>
    <xf numFmtId="0" fontId="0" fillId="55" borderId="29" xfId="154" applyFont="1" applyFill="1" applyBorder="1" applyAlignment="1">
      <alignment horizontal="center" vertical="center"/>
      <protection/>
    </xf>
    <xf numFmtId="4" fontId="0" fillId="55" borderId="29" xfId="154" applyNumberFormat="1" applyFont="1" applyFill="1" applyBorder="1">
      <alignment/>
      <protection/>
    </xf>
    <xf numFmtId="0" fontId="0" fillId="0" borderId="29" xfId="154" applyFont="1" applyFill="1" applyBorder="1">
      <alignment/>
      <protection/>
    </xf>
    <xf numFmtId="0" fontId="21" fillId="55" borderId="30" xfId="154" applyFont="1" applyFill="1" applyBorder="1" applyAlignment="1">
      <alignment horizontal="center" vertical="center"/>
      <protection/>
    </xf>
    <xf numFmtId="4" fontId="28" fillId="55" borderId="31" xfId="154" applyNumberFormat="1" applyFont="1" applyFill="1" applyBorder="1" applyAlignment="1">
      <alignment horizontal="center" vertical="center"/>
      <protection/>
    </xf>
    <xf numFmtId="4" fontId="0" fillId="0" borderId="22" xfId="154" applyNumberFormat="1" applyFont="1" applyFill="1" applyBorder="1" applyAlignment="1">
      <alignment horizontal="right"/>
      <protection/>
    </xf>
    <xf numFmtId="0" fontId="0" fillId="55" borderId="32" xfId="154" applyFont="1" applyFill="1" applyBorder="1" applyAlignment="1">
      <alignment vertical="center"/>
      <protection/>
    </xf>
    <xf numFmtId="0" fontId="0" fillId="55" borderId="21" xfId="154" applyFont="1" applyFill="1" applyBorder="1" applyAlignment="1">
      <alignment vertical="center"/>
      <protection/>
    </xf>
    <xf numFmtId="4" fontId="21" fillId="0" borderId="23" xfId="154" applyNumberFormat="1" applyFont="1" applyFill="1" applyBorder="1" applyAlignment="1">
      <alignment horizontal="right"/>
      <protection/>
    </xf>
    <xf numFmtId="4" fontId="0" fillId="57" borderId="23" xfId="154" applyNumberFormat="1" applyFont="1" applyFill="1" applyBorder="1" applyAlignment="1">
      <alignment horizontal="right"/>
      <protection/>
    </xf>
    <xf numFmtId="0" fontId="21" fillId="0" borderId="27" xfId="154" applyFont="1" applyFill="1" applyBorder="1" applyAlignment="1">
      <alignment horizontal="center" vertical="center" wrapText="1"/>
      <protection/>
    </xf>
    <xf numFmtId="0" fontId="21" fillId="57" borderId="20" xfId="0" applyFont="1" applyFill="1" applyBorder="1" applyAlignment="1">
      <alignment horizontal="justify" vertical="top" wrapText="1"/>
    </xf>
    <xf numFmtId="0" fontId="21" fillId="0" borderId="20" xfId="0" applyFont="1" applyFill="1" applyBorder="1" applyAlignment="1">
      <alignment horizontal="center"/>
    </xf>
    <xf numFmtId="4" fontId="21" fillId="0" borderId="20" xfId="0" applyNumberFormat="1" applyFont="1" applyFill="1" applyBorder="1" applyAlignment="1">
      <alignment horizontal="right"/>
    </xf>
    <xf numFmtId="2" fontId="21" fillId="0" borderId="20" xfId="154" applyNumberFormat="1" applyFont="1" applyFill="1" applyBorder="1" applyAlignment="1">
      <alignment horizontal="right"/>
      <protection/>
    </xf>
    <xf numFmtId="0" fontId="21" fillId="57" borderId="33" xfId="154" applyFont="1" applyFill="1" applyBorder="1" applyAlignment="1">
      <alignment horizontal="center" vertical="center"/>
      <protection/>
    </xf>
    <xf numFmtId="4" fontId="21" fillId="57" borderId="33" xfId="154" applyNumberFormat="1" applyFont="1" applyFill="1" applyBorder="1" applyAlignment="1">
      <alignment horizontal="centerContinuous" vertical="center"/>
      <protection/>
    </xf>
    <xf numFmtId="2" fontId="21" fillId="57" borderId="33" xfId="154" applyNumberFormat="1" applyFont="1" applyFill="1" applyBorder="1" applyAlignment="1">
      <alignment horizontal="center" vertical="center"/>
      <protection/>
    </xf>
    <xf numFmtId="4" fontId="21" fillId="57" borderId="33" xfId="154" applyNumberFormat="1" applyFont="1" applyFill="1" applyBorder="1" applyAlignment="1">
      <alignment horizontal="center" vertical="center"/>
      <protection/>
    </xf>
    <xf numFmtId="0" fontId="21" fillId="57" borderId="34" xfId="154" applyFont="1" applyFill="1" applyBorder="1" applyAlignment="1">
      <alignment horizontal="center" vertical="center"/>
      <protection/>
    </xf>
    <xf numFmtId="4" fontId="21" fillId="57" borderId="34" xfId="154" applyNumberFormat="1" applyFont="1" applyFill="1" applyBorder="1" applyAlignment="1">
      <alignment horizontal="centerContinuous" vertical="center"/>
      <protection/>
    </xf>
    <xf numFmtId="2" fontId="21" fillId="57" borderId="34" xfId="154" applyNumberFormat="1" applyFont="1" applyFill="1" applyBorder="1" applyAlignment="1">
      <alignment horizontal="center" vertical="center"/>
      <protection/>
    </xf>
    <xf numFmtId="4" fontId="21" fillId="57" borderId="34" xfId="154" applyNumberFormat="1" applyFont="1" applyFill="1" applyBorder="1" applyAlignment="1">
      <alignment horizontal="center" vertical="center"/>
      <protection/>
    </xf>
    <xf numFmtId="0" fontId="21" fillId="33" borderId="20" xfId="0" applyFont="1" applyFill="1" applyBorder="1" applyAlignment="1">
      <alignment horizontal="justify" vertical="top" wrapText="1"/>
    </xf>
    <xf numFmtId="0" fontId="32" fillId="0" borderId="0" xfId="0" applyFont="1" applyBorder="1" applyAlignment="1">
      <alignment horizontal="justify" vertical="top" wrapText="1"/>
    </xf>
    <xf numFmtId="0" fontId="21" fillId="33" borderId="20" xfId="0" applyFont="1" applyFill="1" applyBorder="1" applyAlignment="1">
      <alignment/>
    </xf>
    <xf numFmtId="4" fontId="0" fillId="57" borderId="24" xfId="154" applyNumberFormat="1" applyFont="1" applyFill="1" applyBorder="1" applyAlignment="1">
      <alignment horizontal="right"/>
      <protection/>
    </xf>
    <xf numFmtId="4" fontId="21" fillId="33" borderId="35" xfId="154" applyNumberFormat="1" applyFont="1" applyFill="1" applyBorder="1" applyAlignment="1">
      <alignment horizontal="right"/>
      <protection/>
    </xf>
    <xf numFmtId="4" fontId="21" fillId="0" borderId="22" xfId="154" applyNumberFormat="1" applyFont="1" applyFill="1" applyBorder="1" applyAlignment="1">
      <alignment horizontal="right"/>
      <protection/>
    </xf>
    <xf numFmtId="0" fontId="0" fillId="33" borderId="27" xfId="154" applyFont="1" applyFill="1" applyBorder="1" applyAlignment="1">
      <alignment vertical="center"/>
      <protection/>
    </xf>
    <xf numFmtId="0" fontId="0" fillId="33" borderId="20" xfId="154" applyFont="1" applyFill="1" applyBorder="1" applyAlignment="1">
      <alignment vertical="center"/>
      <protection/>
    </xf>
    <xf numFmtId="4" fontId="0" fillId="33" borderId="20" xfId="154" applyNumberFormat="1" applyFont="1" applyFill="1" applyBorder="1" applyAlignment="1">
      <alignment horizontal="right"/>
      <protection/>
    </xf>
    <xf numFmtId="174" fontId="31" fillId="33" borderId="36" xfId="154" applyNumberFormat="1" applyFont="1" applyFill="1" applyBorder="1" applyAlignment="1">
      <alignment horizontal="right"/>
      <protection/>
    </xf>
    <xf numFmtId="0" fontId="21" fillId="33" borderId="27" xfId="154" applyFont="1" applyFill="1" applyBorder="1" applyAlignment="1">
      <alignment horizontal="center" vertical="center" wrapText="1"/>
      <protection/>
    </xf>
    <xf numFmtId="0" fontId="21" fillId="33" borderId="20" xfId="0" applyFont="1" applyFill="1" applyBorder="1" applyAlignment="1">
      <alignment horizontal="center"/>
    </xf>
    <xf numFmtId="4" fontId="21" fillId="33" borderId="20" xfId="0" applyNumberFormat="1" applyFont="1" applyFill="1" applyBorder="1" applyAlignment="1">
      <alignment horizontal="right"/>
    </xf>
    <xf numFmtId="0" fontId="0" fillId="33" borderId="27" xfId="154" applyFont="1" applyFill="1" applyBorder="1" applyAlignment="1">
      <alignment horizontal="center" vertical="center"/>
      <protection/>
    </xf>
    <xf numFmtId="0" fontId="0" fillId="33" borderId="20" xfId="0" applyFont="1" applyFill="1" applyBorder="1" applyAlignment="1">
      <alignment horizontal="justify" vertical="top" wrapText="1"/>
    </xf>
    <xf numFmtId="0" fontId="0" fillId="33" borderId="20" xfId="0" applyFont="1" applyFill="1" applyBorder="1" applyAlignment="1">
      <alignment horizontal="center"/>
    </xf>
    <xf numFmtId="4" fontId="0" fillId="33" borderId="20" xfId="0" applyNumberFormat="1" applyFont="1" applyFill="1" applyBorder="1" applyAlignment="1">
      <alignment horizontal="right"/>
    </xf>
    <xf numFmtId="0" fontId="0" fillId="33" borderId="32" xfId="154" applyFont="1" applyFill="1" applyBorder="1" applyAlignment="1">
      <alignment vertical="center"/>
      <protection/>
    </xf>
    <xf numFmtId="0" fontId="0" fillId="33" borderId="21" xfId="154" applyFont="1" applyFill="1" applyBorder="1" applyAlignment="1">
      <alignment vertical="center"/>
      <protection/>
    </xf>
    <xf numFmtId="4" fontId="0" fillId="33" borderId="21" xfId="154" applyNumberFormat="1" applyFont="1" applyFill="1" applyBorder="1" applyAlignment="1">
      <alignment horizontal="right"/>
      <protection/>
    </xf>
    <xf numFmtId="0" fontId="21" fillId="58" borderId="0" xfId="0" applyFont="1" applyFill="1" applyBorder="1" applyAlignment="1">
      <alignment vertical="center" wrapText="1"/>
    </xf>
    <xf numFmtId="4" fontId="21" fillId="58" borderId="0" xfId="0" applyNumberFormat="1" applyFont="1" applyFill="1" applyBorder="1" applyAlignment="1">
      <alignment horizontal="right" wrapText="1"/>
    </xf>
    <xf numFmtId="0" fontId="21" fillId="58" borderId="0" xfId="0" applyFont="1" applyFill="1" applyBorder="1" applyAlignment="1">
      <alignment horizontal="right" wrapText="1"/>
    </xf>
    <xf numFmtId="4" fontId="21" fillId="58" borderId="0" xfId="154" applyNumberFormat="1" applyFont="1" applyFill="1" applyBorder="1" applyAlignment="1">
      <alignment horizontal="right"/>
      <protection/>
    </xf>
    <xf numFmtId="0" fontId="26" fillId="0" borderId="19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vertical="center" wrapText="1"/>
    </xf>
    <xf numFmtId="0" fontId="33" fillId="0" borderId="20" xfId="0" applyFont="1" applyFill="1" applyBorder="1" applyAlignment="1">
      <alignment horizontal="justify" vertical="top" wrapText="1"/>
    </xf>
    <xf numFmtId="0" fontId="33" fillId="0" borderId="20" xfId="0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vertical="center" wrapText="1"/>
    </xf>
    <xf numFmtId="4" fontId="21" fillId="0" borderId="20" xfId="154" applyNumberFormat="1" applyFont="1" applyFill="1" applyBorder="1" applyAlignment="1">
      <alignment vertical="center" wrapText="1"/>
      <protection/>
    </xf>
    <xf numFmtId="4" fontId="0" fillId="0" borderId="20" xfId="154" applyNumberFormat="1" applyFont="1" applyFill="1" applyBorder="1">
      <alignment/>
      <protection/>
    </xf>
    <xf numFmtId="0" fontId="32" fillId="0" borderId="0" xfId="0" applyFont="1" applyBorder="1" applyAlignment="1">
      <alignment horizontal="right" vertical="top" wrapText="1"/>
    </xf>
    <xf numFmtId="0" fontId="21" fillId="0" borderId="3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37" xfId="0" applyFont="1" applyFill="1" applyBorder="1" applyAlignment="1">
      <alignment horizontal="right" vertical="center" wrapText="1"/>
    </xf>
    <xf numFmtId="4" fontId="21" fillId="0" borderId="25" xfId="154" applyNumberFormat="1" applyFont="1" applyFill="1" applyBorder="1" applyAlignment="1">
      <alignment horizontal="right"/>
      <protection/>
    </xf>
    <xf numFmtId="0" fontId="0" fillId="0" borderId="0" xfId="154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vertical="justify" wrapText="1"/>
    </xf>
    <xf numFmtId="4" fontId="0" fillId="0" borderId="0" xfId="154" applyNumberFormat="1" applyFont="1" applyFill="1" applyBorder="1">
      <alignment/>
      <protection/>
    </xf>
    <xf numFmtId="4" fontId="21" fillId="0" borderId="0" xfId="154" applyNumberFormat="1" applyFont="1" applyFill="1" applyBorder="1" applyAlignment="1">
      <alignment horizontal="right"/>
      <protection/>
    </xf>
    <xf numFmtId="0" fontId="21" fillId="0" borderId="26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top" wrapText="1"/>
    </xf>
    <xf numFmtId="0" fontId="21" fillId="0" borderId="27" xfId="0" applyFont="1" applyFill="1" applyBorder="1" applyAlignment="1">
      <alignment vertical="center" wrapText="1"/>
    </xf>
    <xf numFmtId="4" fontId="0" fillId="0" borderId="23" xfId="154" applyNumberFormat="1" applyFont="1" applyFill="1" applyBorder="1" applyAlignment="1">
      <alignment vertical="center" wrapText="1"/>
      <protection/>
    </xf>
    <xf numFmtId="0" fontId="0" fillId="0" borderId="38" xfId="154" applyFont="1" applyFill="1" applyBorder="1" applyAlignment="1">
      <alignment horizontal="center" vertical="center"/>
      <protection/>
    </xf>
    <xf numFmtId="0" fontId="33" fillId="0" borderId="39" xfId="0" applyFont="1" applyFill="1" applyBorder="1" applyAlignment="1">
      <alignment horizontal="justify" vertical="top" wrapText="1"/>
    </xf>
    <xf numFmtId="0" fontId="33" fillId="0" borderId="39" xfId="0" applyFont="1" applyFill="1" applyBorder="1" applyAlignment="1">
      <alignment horizontal="center" vertical="center" wrapText="1"/>
    </xf>
    <xf numFmtId="4" fontId="21" fillId="0" borderId="39" xfId="154" applyNumberFormat="1" applyFont="1" applyFill="1" applyBorder="1" applyAlignment="1">
      <alignment vertical="center" wrapText="1"/>
      <protection/>
    </xf>
    <xf numFmtId="4" fontId="0" fillId="0" borderId="40" xfId="154" applyNumberFormat="1" applyFont="1" applyFill="1" applyBorder="1" applyAlignment="1">
      <alignment vertical="center" wrapText="1"/>
      <protection/>
    </xf>
    <xf numFmtId="0" fontId="0" fillId="0" borderId="41" xfId="154" applyFont="1" applyFill="1" applyBorder="1" applyAlignment="1">
      <alignment horizontal="center" vertical="center"/>
      <protection/>
    </xf>
    <xf numFmtId="0" fontId="21" fillId="0" borderId="42" xfId="0" applyFont="1" applyFill="1" applyBorder="1" applyAlignment="1">
      <alignment vertical="justify" wrapText="1"/>
    </xf>
    <xf numFmtId="4" fontId="0" fillId="0" borderId="42" xfId="154" applyNumberFormat="1" applyFont="1" applyFill="1" applyBorder="1">
      <alignment/>
      <protection/>
    </xf>
    <xf numFmtId="4" fontId="21" fillId="0" borderId="43" xfId="154" applyNumberFormat="1" applyFont="1" applyFill="1" applyBorder="1" applyAlignment="1">
      <alignment horizontal="right"/>
      <protection/>
    </xf>
    <xf numFmtId="0" fontId="21" fillId="0" borderId="39" xfId="0" applyFont="1" applyFill="1" applyBorder="1" applyAlignment="1">
      <alignment vertical="center" wrapText="1"/>
    </xf>
    <xf numFmtId="4" fontId="0" fillId="0" borderId="39" xfId="154" applyNumberFormat="1" applyFont="1" applyFill="1" applyBorder="1">
      <alignment/>
      <protection/>
    </xf>
    <xf numFmtId="4" fontId="21" fillId="0" borderId="40" xfId="154" applyNumberFormat="1" applyFont="1" applyFill="1" applyBorder="1" applyAlignment="1">
      <alignment horizontal="right"/>
      <protection/>
    </xf>
    <xf numFmtId="4" fontId="21" fillId="59" borderId="43" xfId="154" applyNumberFormat="1" applyFont="1" applyFill="1" applyBorder="1" applyAlignment="1">
      <alignment horizontal="right"/>
      <protection/>
    </xf>
    <xf numFmtId="0" fontId="3" fillId="59" borderId="0" xfId="154" applyFont="1" applyFill="1">
      <alignment/>
      <protection/>
    </xf>
    <xf numFmtId="4" fontId="21" fillId="59" borderId="23" xfId="154" applyNumberFormat="1" applyFont="1" applyFill="1" applyBorder="1" applyAlignment="1">
      <alignment horizontal="right"/>
      <protection/>
    </xf>
    <xf numFmtId="4" fontId="21" fillId="59" borderId="40" xfId="154" applyNumberFormat="1" applyFont="1" applyFill="1" applyBorder="1" applyAlignment="1">
      <alignment horizontal="right"/>
      <protection/>
    </xf>
    <xf numFmtId="4" fontId="34" fillId="57" borderId="35" xfId="154" applyNumberFormat="1" applyFont="1" applyFill="1" applyBorder="1">
      <alignment/>
      <protection/>
    </xf>
    <xf numFmtId="0" fontId="36" fillId="0" borderId="0" xfId="0" applyFont="1" applyBorder="1" applyAlignment="1">
      <alignment horizontal="left" vertical="top" wrapText="1"/>
    </xf>
    <xf numFmtId="0" fontId="35" fillId="23" borderId="44" xfId="0" applyFont="1" applyFill="1" applyBorder="1" applyAlignment="1">
      <alignment horizontal="justify" vertical="top" wrapText="1"/>
    </xf>
    <xf numFmtId="0" fontId="35" fillId="23" borderId="45" xfId="0" applyFont="1" applyFill="1" applyBorder="1" applyAlignment="1">
      <alignment horizontal="justify" vertical="top" wrapText="1"/>
    </xf>
    <xf numFmtId="0" fontId="35" fillId="23" borderId="46" xfId="0" applyFont="1" applyFill="1" applyBorder="1" applyAlignment="1">
      <alignment horizontal="justify" vertical="top" wrapText="1"/>
    </xf>
    <xf numFmtId="0" fontId="21" fillId="59" borderId="47" xfId="0" applyFont="1" applyFill="1" applyBorder="1" applyAlignment="1">
      <alignment horizontal="right" vertical="justify" wrapText="1"/>
    </xf>
    <xf numFmtId="0" fontId="21" fillId="59" borderId="48" xfId="0" applyFont="1" applyFill="1" applyBorder="1" applyAlignment="1">
      <alignment horizontal="right" vertical="justify" wrapText="1"/>
    </xf>
    <xf numFmtId="0" fontId="21" fillId="59" borderId="49" xfId="0" applyFont="1" applyFill="1" applyBorder="1" applyAlignment="1">
      <alignment horizontal="right" vertical="justify" wrapText="1"/>
    </xf>
    <xf numFmtId="0" fontId="21" fillId="59" borderId="50" xfId="0" applyFont="1" applyFill="1" applyBorder="1" applyAlignment="1">
      <alignment horizontal="right" vertical="center" wrapText="1"/>
    </xf>
    <xf numFmtId="0" fontId="21" fillId="59" borderId="51" xfId="0" applyFont="1" applyFill="1" applyBorder="1" applyAlignment="1">
      <alignment horizontal="right" vertical="center" wrapText="1"/>
    </xf>
    <xf numFmtId="0" fontId="21" fillId="59" borderId="52" xfId="0" applyFont="1" applyFill="1" applyBorder="1" applyAlignment="1">
      <alignment horizontal="right" vertical="center" wrapText="1"/>
    </xf>
    <xf numFmtId="0" fontId="21" fillId="59" borderId="53" xfId="0" applyFont="1" applyFill="1" applyBorder="1" applyAlignment="1">
      <alignment horizontal="right" vertical="center" wrapText="1"/>
    </xf>
    <xf numFmtId="0" fontId="21" fillId="59" borderId="54" xfId="0" applyFont="1" applyFill="1" applyBorder="1" applyAlignment="1">
      <alignment horizontal="right" vertical="center" wrapText="1"/>
    </xf>
    <xf numFmtId="0" fontId="21" fillId="59" borderId="55" xfId="0" applyFont="1" applyFill="1" applyBorder="1" applyAlignment="1">
      <alignment horizontal="right" vertical="center" wrapText="1"/>
    </xf>
    <xf numFmtId="0" fontId="27" fillId="59" borderId="44" xfId="154" applyFont="1" applyFill="1" applyBorder="1" applyAlignment="1">
      <alignment horizontal="center" vertical="center" wrapText="1"/>
      <protection/>
    </xf>
    <xf numFmtId="0" fontId="27" fillId="59" borderId="45" xfId="154" applyFont="1" applyFill="1" applyBorder="1" applyAlignment="1">
      <alignment horizontal="center" vertical="center" wrapText="1"/>
      <protection/>
    </xf>
    <xf numFmtId="0" fontId="27" fillId="59" borderId="46" xfId="154" applyFont="1" applyFill="1" applyBorder="1" applyAlignment="1">
      <alignment horizontal="center" vertical="center" wrapText="1"/>
      <protection/>
    </xf>
    <xf numFmtId="0" fontId="28" fillId="55" borderId="30" xfId="154" applyFont="1" applyFill="1" applyBorder="1" applyAlignment="1">
      <alignment horizontal="center" vertical="center"/>
      <protection/>
    </xf>
    <xf numFmtId="0" fontId="28" fillId="55" borderId="0" xfId="154" applyFont="1" applyFill="1" applyBorder="1" applyAlignment="1">
      <alignment horizontal="center" vertical="center"/>
      <protection/>
    </xf>
    <xf numFmtId="0" fontId="28" fillId="55" borderId="31" xfId="154" applyFont="1" applyFill="1" applyBorder="1" applyAlignment="1">
      <alignment horizontal="center" vertical="center"/>
      <protection/>
    </xf>
    <xf numFmtId="0" fontId="21" fillId="59" borderId="44" xfId="154" applyFont="1" applyFill="1" applyBorder="1" applyAlignment="1">
      <alignment horizontal="center" vertical="center" wrapText="1"/>
      <protection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</cellXfs>
  <cellStyles count="217">
    <cellStyle name="Normal" xfId="0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 2" xfId="39"/>
    <cellStyle name="40% - Accent1 3" xfId="40"/>
    <cellStyle name="40% - Accent2 2" xfId="41"/>
    <cellStyle name="40% - Accent2 3" xfId="42"/>
    <cellStyle name="40% - Accent3 2" xfId="43"/>
    <cellStyle name="40% - Accent3 3" xfId="44"/>
    <cellStyle name="40% - Accent4 2" xfId="45"/>
    <cellStyle name="40% - Accent4 3" xfId="46"/>
    <cellStyle name="40% - Accent5 2" xfId="47"/>
    <cellStyle name="40% - Accent5 3" xfId="48"/>
    <cellStyle name="40% - Accent6 2" xfId="49"/>
    <cellStyle name="40% - Accent6 3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 2" xfId="63"/>
    <cellStyle name="60% - Accent1 3" xfId="64"/>
    <cellStyle name="60% - Accent2 2" xfId="65"/>
    <cellStyle name="60% - Accent2 3" xfId="66"/>
    <cellStyle name="60% - Accent3 2" xfId="67"/>
    <cellStyle name="60% - Accent3 3" xfId="68"/>
    <cellStyle name="60% - Accent4 2" xfId="69"/>
    <cellStyle name="60% - Accent4 3" xfId="70"/>
    <cellStyle name="60% - Accent5 2" xfId="71"/>
    <cellStyle name="60% - Accent5 3" xfId="72"/>
    <cellStyle name="60% - Accent6 2" xfId="73"/>
    <cellStyle name="60% - Accent6 3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 2" xfId="87"/>
    <cellStyle name="Accent1 3" xfId="88"/>
    <cellStyle name="Accent2 2" xfId="89"/>
    <cellStyle name="Accent2 3" xfId="90"/>
    <cellStyle name="Accent3 2" xfId="91"/>
    <cellStyle name="Accent3 3" xfId="92"/>
    <cellStyle name="Accent4 2" xfId="93"/>
    <cellStyle name="Accent4 3" xfId="94"/>
    <cellStyle name="Accent5 2" xfId="95"/>
    <cellStyle name="Accent5 3" xfId="96"/>
    <cellStyle name="Accent6 2" xfId="97"/>
    <cellStyle name="Accent6 3" xfId="98"/>
    <cellStyle name="Bad 2" xfId="99"/>
    <cellStyle name="Bad 3" xfId="100"/>
    <cellStyle name="Calculation 2" xfId="101"/>
    <cellStyle name="Calculation 3" xfId="102"/>
    <cellStyle name="Check Cell 2" xfId="103"/>
    <cellStyle name="Check Cell 3" xfId="104"/>
    <cellStyle name="Comma 2" xfId="105"/>
    <cellStyle name="Comma 2 2" xfId="106"/>
    <cellStyle name="Comma 3" xfId="107"/>
    <cellStyle name="Comma 3 2" xfId="108"/>
    <cellStyle name="Comma 4" xfId="109"/>
    <cellStyle name="Comma 5" xfId="110"/>
    <cellStyle name="Currency 2" xfId="111"/>
    <cellStyle name="Currency 3" xfId="112"/>
    <cellStyle name="Currency 3 2" xfId="113"/>
    <cellStyle name="Currency 4" xfId="114"/>
    <cellStyle name="Currency 4 2" xfId="115"/>
    <cellStyle name="Explanatory Text 2" xfId="116"/>
    <cellStyle name="Explanatory Text 3" xfId="117"/>
    <cellStyle name="Good 2" xfId="118"/>
    <cellStyle name="Good 3" xfId="119"/>
    <cellStyle name="Heading 1 2" xfId="120"/>
    <cellStyle name="Heading 1 3" xfId="121"/>
    <cellStyle name="Heading 2 2" xfId="122"/>
    <cellStyle name="Heading 2 3" xfId="123"/>
    <cellStyle name="Heading 3 2" xfId="124"/>
    <cellStyle name="Heading 3 3" xfId="125"/>
    <cellStyle name="Heading 4 2" xfId="126"/>
    <cellStyle name="Heading 4 3" xfId="127"/>
    <cellStyle name="Input 2" xfId="128"/>
    <cellStyle name="Input 3" xfId="129"/>
    <cellStyle name="Linked Cell 2" xfId="130"/>
    <cellStyle name="Linked Cell 3" xfId="131"/>
    <cellStyle name="Neutral 2" xfId="132"/>
    <cellStyle name="Neutral 3" xfId="133"/>
    <cellStyle name="Normal 10" xfId="134"/>
    <cellStyle name="Normal 11" xfId="135"/>
    <cellStyle name="Normal 2" xfId="136"/>
    <cellStyle name="Normal 2 2" xfId="137"/>
    <cellStyle name="Normal 2_FMF_Bill 3_Earth Works_2sec" xfId="138"/>
    <cellStyle name="Normal 3" xfId="139"/>
    <cellStyle name="Normal 3 2" xfId="140"/>
    <cellStyle name="Normal 3_Ved -all -uk1" xfId="141"/>
    <cellStyle name="Normal 4" xfId="142"/>
    <cellStyle name="Normal 5" xfId="143"/>
    <cellStyle name="Normal 5 2" xfId="144"/>
    <cellStyle name="Normal 5_Vedmosti i KSS Varbina_Borovina_1" xfId="145"/>
    <cellStyle name="Normal 6" xfId="146"/>
    <cellStyle name="Normal 6 2" xfId="147"/>
    <cellStyle name="Normal 6_Vedmosti i KSS Varbina_Borovina_1" xfId="148"/>
    <cellStyle name="Normal 7" xfId="149"/>
    <cellStyle name="Normal 7 2" xfId="150"/>
    <cellStyle name="Normal 7_Vedomosti" xfId="151"/>
    <cellStyle name="Normal 8" xfId="152"/>
    <cellStyle name="Normal 9" xfId="153"/>
    <cellStyle name="Normal_OKSS-А-Е" xfId="154"/>
    <cellStyle name="Note 2" xfId="155"/>
    <cellStyle name="Note 3" xfId="156"/>
    <cellStyle name="Output 2" xfId="157"/>
    <cellStyle name="Output 3" xfId="158"/>
    <cellStyle name="Percent 2" xfId="159"/>
    <cellStyle name="Percent 2 2" xfId="160"/>
    <cellStyle name="Percent 3" xfId="161"/>
    <cellStyle name="Stil 1" xfId="162"/>
    <cellStyle name="Style 1" xfId="163"/>
    <cellStyle name="Title 2" xfId="164"/>
    <cellStyle name="Title 3" xfId="165"/>
    <cellStyle name="Total 2" xfId="166"/>
    <cellStyle name="Total 3" xfId="167"/>
    <cellStyle name="Warning Text 2" xfId="168"/>
    <cellStyle name="Warning Text 3" xfId="169"/>
    <cellStyle name="Акцент1" xfId="170"/>
    <cellStyle name="Акцент1 2" xfId="171"/>
    <cellStyle name="Акцент2" xfId="172"/>
    <cellStyle name="Акцент2 2" xfId="173"/>
    <cellStyle name="Акцент3" xfId="174"/>
    <cellStyle name="Акцент3 2" xfId="175"/>
    <cellStyle name="Акцент4" xfId="176"/>
    <cellStyle name="Акцент4 2" xfId="177"/>
    <cellStyle name="Акцент5" xfId="178"/>
    <cellStyle name="Акцент5 2" xfId="179"/>
    <cellStyle name="Акцент6" xfId="180"/>
    <cellStyle name="Акцент6 2" xfId="181"/>
    <cellStyle name="Бележка" xfId="182"/>
    <cellStyle name="Currency" xfId="183"/>
    <cellStyle name="Currency [0]" xfId="184"/>
    <cellStyle name="Валута 2" xfId="185"/>
    <cellStyle name="Валута 3" xfId="186"/>
    <cellStyle name="Вход" xfId="187"/>
    <cellStyle name="Вход 2" xfId="188"/>
    <cellStyle name="Добър" xfId="189"/>
    <cellStyle name="Добър 2" xfId="190"/>
    <cellStyle name="Заглавие" xfId="191"/>
    <cellStyle name="Заглавие 1" xfId="192"/>
    <cellStyle name="Заглавие 1 2" xfId="193"/>
    <cellStyle name="Заглавие 2" xfId="194"/>
    <cellStyle name="Заглавие 2 2" xfId="195"/>
    <cellStyle name="Заглавие 3" xfId="196"/>
    <cellStyle name="Заглавие 3 2" xfId="197"/>
    <cellStyle name="Заглавие 4" xfId="198"/>
    <cellStyle name="Заглавие 4 2" xfId="199"/>
    <cellStyle name="Заглавие 5" xfId="200"/>
    <cellStyle name="Comma" xfId="201"/>
    <cellStyle name="Comma [0]" xfId="202"/>
    <cellStyle name="Запетая 2" xfId="203"/>
    <cellStyle name="Запетая 2 2" xfId="204"/>
    <cellStyle name="Запетая 3" xfId="205"/>
    <cellStyle name="Изход" xfId="206"/>
    <cellStyle name="Изход 2" xfId="207"/>
    <cellStyle name="Изчисление" xfId="208"/>
    <cellStyle name="Изчисление 2" xfId="209"/>
    <cellStyle name="Контролна клетка" xfId="210"/>
    <cellStyle name="Контролна клетка 2" xfId="211"/>
    <cellStyle name="Лош" xfId="212"/>
    <cellStyle name="Лош 2" xfId="213"/>
    <cellStyle name="Неутрален" xfId="214"/>
    <cellStyle name="Неутрален 2" xfId="215"/>
    <cellStyle name="Нормален 2" xfId="216"/>
    <cellStyle name="Нормален 3" xfId="217"/>
    <cellStyle name="Нормален 3 2" xfId="218"/>
    <cellStyle name="Нормален 3_Vedmosti i KSS Varbina_Borovina_1" xfId="219"/>
    <cellStyle name="Обяснителен текст" xfId="220"/>
    <cellStyle name="Обяснителен текст 2" xfId="221"/>
    <cellStyle name="Предупредителен текст" xfId="222"/>
    <cellStyle name="Предупредителен текст 2" xfId="223"/>
    <cellStyle name="Percent" xfId="224"/>
    <cellStyle name="Процент 2" xfId="225"/>
    <cellStyle name="Свързана клетка" xfId="226"/>
    <cellStyle name="Свързана клетка 2" xfId="227"/>
    <cellStyle name="Стил 1" xfId="228"/>
    <cellStyle name="Сума" xfId="229"/>
    <cellStyle name="Сума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M\Desktop\vedomo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opi"/>
      <sheetName val="bordiuri"/>
      <sheetName val="gabioni"/>
      <sheetName val="trotoari"/>
      <sheetName val="ograda"/>
      <sheetName val="знаци"/>
      <sheetName val="маркиров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14"/>
  <sheetViews>
    <sheetView tabSelected="1" view="pageBreakPreview" zoomScaleSheetLayoutView="100" zoomScalePageLayoutView="0" workbookViewId="0" topLeftCell="A179">
      <selection activeCell="F190" sqref="F190"/>
    </sheetView>
  </sheetViews>
  <sheetFormatPr defaultColWidth="9.140625" defaultRowHeight="12.75"/>
  <cols>
    <col min="1" max="1" width="10.28125" style="10" bestFit="1" customWidth="1"/>
    <col min="2" max="2" width="54.140625" style="11" customWidth="1"/>
    <col min="3" max="3" width="6.7109375" style="10" bestFit="1" customWidth="1"/>
    <col min="4" max="4" width="9.28125" style="42" bestFit="1" customWidth="1"/>
    <col min="5" max="5" width="11.57421875" style="29" bestFit="1" customWidth="1"/>
    <col min="6" max="6" width="12.28125" style="50" bestFit="1" customWidth="1"/>
    <col min="7" max="16384" width="9.140625" style="1" customWidth="1"/>
  </cols>
  <sheetData>
    <row r="1" spans="1:6" ht="41.25" customHeight="1" thickBot="1">
      <c r="A1" s="158" t="s">
        <v>17</v>
      </c>
      <c r="B1" s="159"/>
      <c r="C1" s="159"/>
      <c r="D1" s="159"/>
      <c r="E1" s="159"/>
      <c r="F1" s="160"/>
    </row>
    <row r="2" spans="1:6" ht="13.5" thickBot="1">
      <c r="A2" s="58"/>
      <c r="B2" s="59"/>
      <c r="C2" s="60"/>
      <c r="D2" s="61"/>
      <c r="E2" s="62"/>
      <c r="F2" s="144" t="s">
        <v>191</v>
      </c>
    </row>
    <row r="3" spans="1:6" ht="17.25">
      <c r="A3" s="161" t="s">
        <v>12</v>
      </c>
      <c r="B3" s="162"/>
      <c r="C3" s="162"/>
      <c r="D3" s="162"/>
      <c r="E3" s="162"/>
      <c r="F3" s="163"/>
    </row>
    <row r="4" spans="1:6" ht="18" thickBot="1">
      <c r="A4" s="63"/>
      <c r="B4" s="16"/>
      <c r="C4" s="16"/>
      <c r="D4" s="35"/>
      <c r="E4" s="16"/>
      <c r="F4" s="64"/>
    </row>
    <row r="5" spans="1:6" s="2" customFormat="1" ht="57.75" customHeight="1" thickBot="1">
      <c r="A5" s="164" t="s">
        <v>174</v>
      </c>
      <c r="B5" s="159"/>
      <c r="C5" s="159"/>
      <c r="D5" s="159"/>
      <c r="E5" s="159"/>
      <c r="F5" s="160"/>
    </row>
    <row r="6" spans="1:6" s="2" customFormat="1" ht="12.75">
      <c r="A6" s="79" t="s">
        <v>3</v>
      </c>
      <c r="B6" s="79" t="s">
        <v>4</v>
      </c>
      <c r="C6" s="79" t="s">
        <v>5</v>
      </c>
      <c r="D6" s="80" t="s">
        <v>6</v>
      </c>
      <c r="E6" s="81" t="s">
        <v>169</v>
      </c>
      <c r="F6" s="82" t="s">
        <v>170</v>
      </c>
    </row>
    <row r="7" spans="1:6" s="2" customFormat="1" ht="13.5" thickBot="1">
      <c r="A7" s="75" t="s">
        <v>7</v>
      </c>
      <c r="B7" s="75" t="s">
        <v>8</v>
      </c>
      <c r="C7" s="75" t="s">
        <v>9</v>
      </c>
      <c r="D7" s="76" t="s">
        <v>13</v>
      </c>
      <c r="E7" s="77" t="s">
        <v>10</v>
      </c>
      <c r="F7" s="78"/>
    </row>
    <row r="8" spans="1:6" s="2" customFormat="1" ht="12.75">
      <c r="A8" s="51"/>
      <c r="B8" s="7"/>
      <c r="C8" s="6"/>
      <c r="D8" s="36"/>
      <c r="E8" s="19"/>
      <c r="F8" s="43"/>
    </row>
    <row r="9" spans="1:6" s="2" customFormat="1" ht="12.75">
      <c r="A9" s="52"/>
      <c r="B9" s="85" t="s">
        <v>104</v>
      </c>
      <c r="C9" s="8"/>
      <c r="D9" s="37"/>
      <c r="E9" s="17"/>
      <c r="F9" s="44"/>
    </row>
    <row r="10" spans="1:6" s="2" customFormat="1" ht="39">
      <c r="A10" s="53">
        <v>1</v>
      </c>
      <c r="B10" s="25" t="s">
        <v>105</v>
      </c>
      <c r="C10" s="30" t="s">
        <v>0</v>
      </c>
      <c r="D10" s="28">
        <v>66.74</v>
      </c>
      <c r="E10" s="20"/>
      <c r="F10" s="45">
        <f aca="true" t="shared" si="0" ref="F10:F19">ROUND(D10*E10,2)</f>
        <v>0</v>
      </c>
    </row>
    <row r="11" spans="1:6" s="2" customFormat="1" ht="26.25">
      <c r="A11" s="53">
        <f>+A10+1</f>
        <v>2</v>
      </c>
      <c r="B11" s="25" t="s">
        <v>106</v>
      </c>
      <c r="C11" s="30" t="s">
        <v>0</v>
      </c>
      <c r="D11" s="28">
        <v>168.26</v>
      </c>
      <c r="E11" s="20"/>
      <c r="F11" s="45">
        <f t="shared" si="0"/>
        <v>0</v>
      </c>
    </row>
    <row r="12" spans="1:6" s="2" customFormat="1" ht="26.25">
      <c r="A12" s="53">
        <f aca="true" t="shared" si="1" ref="A12:A19">+A11+1</f>
        <v>3</v>
      </c>
      <c r="B12" s="25" t="s">
        <v>18</v>
      </c>
      <c r="C12" s="30" t="s">
        <v>0</v>
      </c>
      <c r="D12" s="28">
        <v>20</v>
      </c>
      <c r="E12" s="20"/>
      <c r="F12" s="45">
        <f t="shared" si="0"/>
        <v>0</v>
      </c>
    </row>
    <row r="13" spans="1:6" s="2" customFormat="1" ht="26.25">
      <c r="A13" s="53">
        <f t="shared" si="1"/>
        <v>4</v>
      </c>
      <c r="B13" s="25" t="s">
        <v>107</v>
      </c>
      <c r="C13" s="30" t="s">
        <v>1</v>
      </c>
      <c r="D13" s="28">
        <v>1200</v>
      </c>
      <c r="E13" s="20"/>
      <c r="F13" s="45">
        <f t="shared" si="0"/>
        <v>0</v>
      </c>
    </row>
    <row r="14" spans="1:6" s="2" customFormat="1" ht="26.25">
      <c r="A14" s="53">
        <f t="shared" si="1"/>
        <v>5</v>
      </c>
      <c r="B14" s="25" t="s">
        <v>27</v>
      </c>
      <c r="C14" s="30" t="s">
        <v>1</v>
      </c>
      <c r="D14" s="28">
        <v>1200</v>
      </c>
      <c r="E14" s="20"/>
      <c r="F14" s="45">
        <f t="shared" si="0"/>
        <v>0</v>
      </c>
    </row>
    <row r="15" spans="1:6" s="2" customFormat="1" ht="12.75">
      <c r="A15" s="53">
        <f t="shared" si="1"/>
        <v>6</v>
      </c>
      <c r="B15" s="25" t="s">
        <v>19</v>
      </c>
      <c r="C15" s="30" t="s">
        <v>0</v>
      </c>
      <c r="D15" s="28">
        <v>40</v>
      </c>
      <c r="E15" s="20"/>
      <c r="F15" s="45">
        <f t="shared" si="0"/>
        <v>0</v>
      </c>
    </row>
    <row r="16" spans="1:6" s="2" customFormat="1" ht="26.25">
      <c r="A16" s="53">
        <f t="shared" si="1"/>
        <v>7</v>
      </c>
      <c r="B16" s="25" t="s">
        <v>20</v>
      </c>
      <c r="C16" s="30" t="s">
        <v>0</v>
      </c>
      <c r="D16" s="28">
        <v>195</v>
      </c>
      <c r="E16" s="20"/>
      <c r="F16" s="45">
        <f t="shared" si="0"/>
        <v>0</v>
      </c>
    </row>
    <row r="17" spans="1:6" s="2" customFormat="1" ht="39">
      <c r="A17" s="53">
        <f t="shared" si="1"/>
        <v>8</v>
      </c>
      <c r="B17" s="25" t="s">
        <v>21</v>
      </c>
      <c r="C17" s="30" t="s">
        <v>2</v>
      </c>
      <c r="D17" s="28">
        <v>735</v>
      </c>
      <c r="E17" s="20"/>
      <c r="F17" s="45">
        <f t="shared" si="0"/>
        <v>0</v>
      </c>
    </row>
    <row r="18" spans="1:6" s="2" customFormat="1" ht="26.25">
      <c r="A18" s="53">
        <f t="shared" si="1"/>
        <v>9</v>
      </c>
      <c r="B18" s="25" t="s">
        <v>108</v>
      </c>
      <c r="C18" s="30" t="s">
        <v>1</v>
      </c>
      <c r="D18" s="28">
        <v>1200</v>
      </c>
      <c r="E18" s="20"/>
      <c r="F18" s="45">
        <f t="shared" si="0"/>
        <v>0</v>
      </c>
    </row>
    <row r="19" spans="1:6" s="2" customFormat="1" ht="13.5" thickBot="1">
      <c r="A19" s="53">
        <f t="shared" si="1"/>
        <v>10</v>
      </c>
      <c r="B19" s="25" t="s">
        <v>109</v>
      </c>
      <c r="C19" s="30" t="s">
        <v>22</v>
      </c>
      <c r="D19" s="28">
        <v>12</v>
      </c>
      <c r="E19" s="20"/>
      <c r="F19" s="48">
        <f t="shared" si="0"/>
        <v>0</v>
      </c>
    </row>
    <row r="20" spans="1:6" s="2" customFormat="1" ht="14.25" thickBot="1">
      <c r="A20" s="89"/>
      <c r="B20" s="90"/>
      <c r="C20" s="90"/>
      <c r="D20" s="91"/>
      <c r="E20" s="92" t="s">
        <v>173</v>
      </c>
      <c r="F20" s="87">
        <f>SUM(F10:F19)</f>
        <v>0</v>
      </c>
    </row>
    <row r="21" spans="1:6" s="2" customFormat="1" ht="12.75">
      <c r="A21" s="55"/>
      <c r="B21" s="83" t="s">
        <v>110</v>
      </c>
      <c r="C21" s="8"/>
      <c r="D21" s="14"/>
      <c r="E21" s="15"/>
      <c r="F21" s="65"/>
    </row>
    <row r="22" spans="1:6" s="2" customFormat="1" ht="26.25">
      <c r="A22" s="56">
        <f>+A19+1</f>
        <v>11</v>
      </c>
      <c r="B22" s="25" t="s">
        <v>23</v>
      </c>
      <c r="C22" s="30" t="s">
        <v>2</v>
      </c>
      <c r="D22" s="28">
        <v>5182</v>
      </c>
      <c r="E22" s="20"/>
      <c r="F22" s="45">
        <f aca="true" t="shared" si="2" ref="F22:F38">ROUND(D22*E22,2)</f>
        <v>0</v>
      </c>
    </row>
    <row r="23" spans="1:6" s="2" customFormat="1" ht="39">
      <c r="A23" s="53">
        <f>A22+1</f>
        <v>12</v>
      </c>
      <c r="B23" s="25" t="s">
        <v>111</v>
      </c>
      <c r="C23" s="30" t="s">
        <v>2</v>
      </c>
      <c r="D23" s="28">
        <v>6720</v>
      </c>
      <c r="E23" s="20"/>
      <c r="F23" s="45">
        <f t="shared" si="2"/>
        <v>0</v>
      </c>
    </row>
    <row r="24" spans="1:6" s="2" customFormat="1" ht="26.25">
      <c r="A24" s="53">
        <f aca="true" t="shared" si="3" ref="A24:A38">A23+1</f>
        <v>13</v>
      </c>
      <c r="B24" s="25" t="s">
        <v>112</v>
      </c>
      <c r="C24" s="30" t="s">
        <v>0</v>
      </c>
      <c r="D24" s="28">
        <v>2275</v>
      </c>
      <c r="E24" s="20"/>
      <c r="F24" s="45">
        <f t="shared" si="2"/>
        <v>0</v>
      </c>
    </row>
    <row r="25" spans="1:6" s="2" customFormat="1" ht="39">
      <c r="A25" s="53">
        <f t="shared" si="3"/>
        <v>14</v>
      </c>
      <c r="B25" s="25" t="s">
        <v>113</v>
      </c>
      <c r="C25" s="30" t="s">
        <v>0</v>
      </c>
      <c r="D25" s="28">
        <v>1446.48</v>
      </c>
      <c r="E25" s="20"/>
      <c r="F25" s="45">
        <f t="shared" si="2"/>
        <v>0</v>
      </c>
    </row>
    <row r="26" spans="1:6" s="32" customFormat="1" ht="26.25">
      <c r="A26" s="53">
        <f t="shared" si="3"/>
        <v>15</v>
      </c>
      <c r="B26" s="25" t="s">
        <v>106</v>
      </c>
      <c r="C26" s="30" t="s">
        <v>0</v>
      </c>
      <c r="D26" s="28">
        <v>3473.32</v>
      </c>
      <c r="E26" s="20"/>
      <c r="F26" s="45">
        <f t="shared" si="2"/>
        <v>0</v>
      </c>
    </row>
    <row r="27" spans="1:6" ht="26.25">
      <c r="A27" s="53">
        <f t="shared" si="3"/>
        <v>16</v>
      </c>
      <c r="B27" s="25" t="s">
        <v>18</v>
      </c>
      <c r="C27" s="30" t="s">
        <v>0</v>
      </c>
      <c r="D27" s="28">
        <v>350</v>
      </c>
      <c r="E27" s="20"/>
      <c r="F27" s="45">
        <f t="shared" si="2"/>
        <v>0</v>
      </c>
    </row>
    <row r="28" spans="1:6" ht="26.25">
      <c r="A28" s="53">
        <f t="shared" si="3"/>
        <v>17</v>
      </c>
      <c r="B28" s="25" t="s">
        <v>114</v>
      </c>
      <c r="C28" s="30" t="s">
        <v>1</v>
      </c>
      <c r="D28" s="28">
        <v>4450</v>
      </c>
      <c r="E28" s="20"/>
      <c r="F28" s="45">
        <f t="shared" si="2"/>
        <v>0</v>
      </c>
    </row>
    <row r="29" spans="1:6" ht="12.75">
      <c r="A29" s="53">
        <f t="shared" si="3"/>
        <v>18</v>
      </c>
      <c r="B29" s="25" t="s">
        <v>115</v>
      </c>
      <c r="C29" s="30" t="s">
        <v>11</v>
      </c>
      <c r="D29" s="28">
        <v>4</v>
      </c>
      <c r="E29" s="20"/>
      <c r="F29" s="45">
        <f t="shared" si="2"/>
        <v>0</v>
      </c>
    </row>
    <row r="30" spans="1:6" ht="12.75">
      <c r="A30" s="53">
        <f t="shared" si="3"/>
        <v>19</v>
      </c>
      <c r="B30" s="25" t="s">
        <v>19</v>
      </c>
      <c r="C30" s="30" t="s">
        <v>0</v>
      </c>
      <c r="D30" s="28">
        <v>700</v>
      </c>
      <c r="E30" s="20"/>
      <c r="F30" s="45">
        <f t="shared" si="2"/>
        <v>0</v>
      </c>
    </row>
    <row r="31" spans="1:6" ht="26.25">
      <c r="A31" s="53">
        <f t="shared" si="3"/>
        <v>20</v>
      </c>
      <c r="B31" s="25" t="s">
        <v>27</v>
      </c>
      <c r="C31" s="30" t="s">
        <v>1</v>
      </c>
      <c r="D31" s="28">
        <v>3240</v>
      </c>
      <c r="E31" s="20"/>
      <c r="F31" s="45">
        <f t="shared" si="2"/>
        <v>0</v>
      </c>
    </row>
    <row r="32" spans="1:6" ht="26.25">
      <c r="A32" s="53">
        <f t="shared" si="3"/>
        <v>21</v>
      </c>
      <c r="B32" s="25" t="s">
        <v>28</v>
      </c>
      <c r="C32" s="30" t="s">
        <v>0</v>
      </c>
      <c r="D32" s="28">
        <v>582</v>
      </c>
      <c r="E32" s="20"/>
      <c r="F32" s="45">
        <f t="shared" si="2"/>
        <v>0</v>
      </c>
    </row>
    <row r="33" spans="1:6" ht="26.25">
      <c r="A33" s="53">
        <f t="shared" si="3"/>
        <v>22</v>
      </c>
      <c r="B33" s="25" t="s">
        <v>20</v>
      </c>
      <c r="C33" s="30" t="s">
        <v>0</v>
      </c>
      <c r="D33" s="28">
        <v>3670</v>
      </c>
      <c r="E33" s="20"/>
      <c r="F33" s="45">
        <f t="shared" si="2"/>
        <v>0</v>
      </c>
    </row>
    <row r="34" spans="1:6" ht="26.25">
      <c r="A34" s="53">
        <f t="shared" si="3"/>
        <v>23</v>
      </c>
      <c r="B34" s="25" t="s">
        <v>29</v>
      </c>
      <c r="C34" s="30" t="s">
        <v>2</v>
      </c>
      <c r="D34" s="28">
        <v>6720</v>
      </c>
      <c r="E34" s="20"/>
      <c r="F34" s="45">
        <f t="shared" si="2"/>
        <v>0</v>
      </c>
    </row>
    <row r="35" spans="1:6" ht="26.25">
      <c r="A35" s="53">
        <f t="shared" si="3"/>
        <v>24</v>
      </c>
      <c r="B35" s="25" t="s">
        <v>30</v>
      </c>
      <c r="C35" s="30" t="s">
        <v>2</v>
      </c>
      <c r="D35" s="28">
        <v>5182</v>
      </c>
      <c r="E35" s="20"/>
      <c r="F35" s="45">
        <f t="shared" si="2"/>
        <v>0</v>
      </c>
    </row>
    <row r="36" spans="1:6" ht="26.25">
      <c r="A36" s="53">
        <f t="shared" si="3"/>
        <v>25</v>
      </c>
      <c r="B36" s="25" t="s">
        <v>32</v>
      </c>
      <c r="C36" s="30" t="s">
        <v>0</v>
      </c>
      <c r="D36" s="28">
        <v>2883</v>
      </c>
      <c r="E36" s="20"/>
      <c r="F36" s="45">
        <f t="shared" si="2"/>
        <v>0</v>
      </c>
    </row>
    <row r="37" spans="1:6" ht="26.25">
      <c r="A37" s="53">
        <f t="shared" si="3"/>
        <v>26</v>
      </c>
      <c r="B37" s="25" t="s">
        <v>108</v>
      </c>
      <c r="C37" s="30" t="s">
        <v>1</v>
      </c>
      <c r="D37" s="28">
        <v>4450</v>
      </c>
      <c r="E37" s="20"/>
      <c r="F37" s="45">
        <f t="shared" si="2"/>
        <v>0</v>
      </c>
    </row>
    <row r="38" spans="1:6" ht="12.75">
      <c r="A38" s="53">
        <f t="shared" si="3"/>
        <v>27</v>
      </c>
      <c r="B38" s="25" t="s">
        <v>109</v>
      </c>
      <c r="C38" s="30" t="s">
        <v>22</v>
      </c>
      <c r="D38" s="28">
        <v>44.5</v>
      </c>
      <c r="E38" s="20"/>
      <c r="F38" s="45">
        <f t="shared" si="2"/>
        <v>0</v>
      </c>
    </row>
    <row r="39" spans="1:6" ht="12.75">
      <c r="A39" s="53"/>
      <c r="B39" s="25"/>
      <c r="C39" s="30"/>
      <c r="D39" s="28"/>
      <c r="E39" s="20"/>
      <c r="F39" s="69">
        <f>SUM(F22:F38)</f>
        <v>0</v>
      </c>
    </row>
    <row r="40" spans="1:6" s="26" customFormat="1" ht="12.75">
      <c r="A40" s="70"/>
      <c r="B40" s="71" t="s">
        <v>171</v>
      </c>
      <c r="C40" s="72"/>
      <c r="D40" s="73"/>
      <c r="E40" s="74"/>
      <c r="F40" s="68"/>
    </row>
    <row r="41" spans="1:6" ht="26.25">
      <c r="A41" s="53">
        <f>+A38+1</f>
        <v>28</v>
      </c>
      <c r="B41" s="25" t="s">
        <v>24</v>
      </c>
      <c r="C41" s="30" t="s">
        <v>11</v>
      </c>
      <c r="D41" s="28">
        <v>103</v>
      </c>
      <c r="E41" s="20"/>
      <c r="F41" s="45">
        <f aca="true" t="shared" si="4" ref="F41:F46">ROUND(D41*E41,2)</f>
        <v>0</v>
      </c>
    </row>
    <row r="42" spans="1:6" ht="26.25">
      <c r="A42" s="53">
        <f>+A41+1</f>
        <v>29</v>
      </c>
      <c r="B42" s="25" t="s">
        <v>116</v>
      </c>
      <c r="C42" s="30" t="s">
        <v>1</v>
      </c>
      <c r="D42" s="28">
        <v>560</v>
      </c>
      <c r="E42" s="20"/>
      <c r="F42" s="45">
        <f t="shared" si="4"/>
        <v>0</v>
      </c>
    </row>
    <row r="43" spans="1:6" ht="12.75">
      <c r="A43" s="53">
        <f>+A42+1</f>
        <v>30</v>
      </c>
      <c r="B43" s="25" t="s">
        <v>25</v>
      </c>
      <c r="C43" s="30" t="s">
        <v>11</v>
      </c>
      <c r="D43" s="28">
        <v>103</v>
      </c>
      <c r="E43" s="20"/>
      <c r="F43" s="45">
        <f t="shared" si="4"/>
        <v>0</v>
      </c>
    </row>
    <row r="44" spans="1:6" ht="12.75">
      <c r="A44" s="53">
        <f>+A43+1</f>
        <v>31</v>
      </c>
      <c r="B44" s="25" t="s">
        <v>26</v>
      </c>
      <c r="C44" s="30" t="s">
        <v>11</v>
      </c>
      <c r="D44" s="28">
        <v>28</v>
      </c>
      <c r="E44" s="20"/>
      <c r="F44" s="45">
        <f t="shared" si="4"/>
        <v>0</v>
      </c>
    </row>
    <row r="45" spans="1:6" ht="26.25">
      <c r="A45" s="53">
        <f>+A44+1</f>
        <v>32</v>
      </c>
      <c r="B45" s="25" t="s">
        <v>33</v>
      </c>
      <c r="C45" s="30" t="s">
        <v>1</v>
      </c>
      <c r="D45" s="28">
        <v>560</v>
      </c>
      <c r="E45" s="20"/>
      <c r="F45" s="45">
        <f t="shared" si="4"/>
        <v>0</v>
      </c>
    </row>
    <row r="46" spans="1:6" ht="12.75">
      <c r="A46" s="53">
        <f>+A45+1</f>
        <v>33</v>
      </c>
      <c r="B46" s="25" t="s">
        <v>117</v>
      </c>
      <c r="C46" s="30" t="s">
        <v>22</v>
      </c>
      <c r="D46" s="28">
        <v>5.6</v>
      </c>
      <c r="E46" s="20"/>
      <c r="F46" s="45">
        <f t="shared" si="4"/>
        <v>0</v>
      </c>
    </row>
    <row r="47" spans="1:6" s="26" customFormat="1" ht="13.5" thickBot="1">
      <c r="A47" s="70"/>
      <c r="B47" s="33"/>
      <c r="C47" s="72"/>
      <c r="D47" s="73"/>
      <c r="E47" s="74"/>
      <c r="F47" s="86">
        <f>SUM(F41:F46)</f>
        <v>0</v>
      </c>
    </row>
    <row r="48" spans="1:6" s="26" customFormat="1" ht="14.25" thickBot="1">
      <c r="A48" s="93"/>
      <c r="B48" s="83"/>
      <c r="C48" s="94"/>
      <c r="D48" s="95"/>
      <c r="E48" s="92" t="s">
        <v>173</v>
      </c>
      <c r="F48" s="87">
        <f>F39+F47</f>
        <v>0</v>
      </c>
    </row>
    <row r="49" spans="1:6" s="26" customFormat="1" ht="12.75">
      <c r="A49" s="70"/>
      <c r="B49" s="71" t="s">
        <v>172</v>
      </c>
      <c r="C49" s="72"/>
      <c r="D49" s="73"/>
      <c r="E49" s="74"/>
      <c r="F49" s="88"/>
    </row>
    <row r="50" spans="1:6" ht="27" thickBot="1">
      <c r="A50" s="53">
        <f>+A46+1</f>
        <v>34</v>
      </c>
      <c r="B50" s="25" t="s">
        <v>31</v>
      </c>
      <c r="C50" s="30" t="s">
        <v>2</v>
      </c>
      <c r="D50" s="28">
        <v>12636</v>
      </c>
      <c r="E50" s="20"/>
      <c r="F50" s="48">
        <f>ROUND(D50*E50,2)</f>
        <v>0</v>
      </c>
    </row>
    <row r="51" spans="1:6" ht="14.25" thickBot="1">
      <c r="A51" s="96"/>
      <c r="B51" s="97"/>
      <c r="C51" s="98"/>
      <c r="D51" s="99"/>
      <c r="E51" s="92" t="s">
        <v>173</v>
      </c>
      <c r="F51" s="87">
        <f>SUM(F50)</f>
        <v>0</v>
      </c>
    </row>
    <row r="52" spans="1:6" s="4" customFormat="1" ht="12.75">
      <c r="A52" s="53"/>
      <c r="B52" s="21" t="s">
        <v>34</v>
      </c>
      <c r="C52" s="30"/>
      <c r="D52" s="28"/>
      <c r="E52" s="15"/>
      <c r="F52" s="65"/>
    </row>
    <row r="53" spans="1:6" ht="12.75">
      <c r="A53" s="53">
        <f>+A50+1</f>
        <v>35</v>
      </c>
      <c r="B53" s="25" t="s">
        <v>35</v>
      </c>
      <c r="C53" s="30" t="s">
        <v>0</v>
      </c>
      <c r="D53" s="28">
        <v>220</v>
      </c>
      <c r="E53" s="13"/>
      <c r="F53" s="46">
        <f aca="true" t="shared" si="5" ref="F53:F86">ROUND(D53*E53,2)</f>
        <v>0</v>
      </c>
    </row>
    <row r="54" spans="1:6" ht="12.75">
      <c r="A54" s="53">
        <f>+A53+1</f>
        <v>36</v>
      </c>
      <c r="B54" s="25" t="s">
        <v>36</v>
      </c>
      <c r="C54" s="30" t="s">
        <v>0</v>
      </c>
      <c r="D54" s="28">
        <v>20</v>
      </c>
      <c r="E54" s="13"/>
      <c r="F54" s="46">
        <f t="shared" si="5"/>
        <v>0</v>
      </c>
    </row>
    <row r="55" spans="1:6" ht="12.75">
      <c r="A55" s="53">
        <f aca="true" t="shared" si="6" ref="A55:A86">+A54+1</f>
        <v>37</v>
      </c>
      <c r="B55" s="25" t="s">
        <v>118</v>
      </c>
      <c r="C55" s="30" t="s">
        <v>0</v>
      </c>
      <c r="D55" s="28">
        <v>230</v>
      </c>
      <c r="E55" s="13"/>
      <c r="F55" s="46">
        <f t="shared" si="5"/>
        <v>0</v>
      </c>
    </row>
    <row r="56" spans="1:6" ht="26.25">
      <c r="A56" s="53">
        <f t="shared" si="6"/>
        <v>38</v>
      </c>
      <c r="B56" s="25" t="s">
        <v>119</v>
      </c>
      <c r="C56" s="30" t="s">
        <v>0</v>
      </c>
      <c r="D56" s="28">
        <v>25</v>
      </c>
      <c r="E56" s="13"/>
      <c r="F56" s="46">
        <f t="shared" si="5"/>
        <v>0</v>
      </c>
    </row>
    <row r="57" spans="1:6" ht="28.5" customHeight="1">
      <c r="A57" s="53">
        <f t="shared" si="6"/>
        <v>39</v>
      </c>
      <c r="B57" s="25" t="s">
        <v>120</v>
      </c>
      <c r="C57" s="30" t="s">
        <v>0</v>
      </c>
      <c r="D57" s="28">
        <v>5</v>
      </c>
      <c r="E57" s="13"/>
      <c r="F57" s="46">
        <f t="shared" si="5"/>
        <v>0</v>
      </c>
    </row>
    <row r="58" spans="1:6" ht="26.25">
      <c r="A58" s="53">
        <f t="shared" si="6"/>
        <v>40</v>
      </c>
      <c r="B58" s="25" t="s">
        <v>37</v>
      </c>
      <c r="C58" s="30" t="s">
        <v>0</v>
      </c>
      <c r="D58" s="28">
        <v>30</v>
      </c>
      <c r="E58" s="13"/>
      <c r="F58" s="46">
        <f t="shared" si="5"/>
        <v>0</v>
      </c>
    </row>
    <row r="59" spans="1:6" ht="26.25">
      <c r="A59" s="53">
        <f t="shared" si="6"/>
        <v>41</v>
      </c>
      <c r="B59" s="25" t="s">
        <v>121</v>
      </c>
      <c r="C59" s="30" t="s">
        <v>0</v>
      </c>
      <c r="D59" s="28">
        <v>250</v>
      </c>
      <c r="E59" s="13"/>
      <c r="F59" s="46">
        <f t="shared" si="5"/>
        <v>0</v>
      </c>
    </row>
    <row r="60" spans="1:6" ht="26.25">
      <c r="A60" s="53">
        <f t="shared" si="6"/>
        <v>42</v>
      </c>
      <c r="B60" s="25" t="s">
        <v>38</v>
      </c>
      <c r="C60" s="30" t="s">
        <v>0</v>
      </c>
      <c r="D60" s="28">
        <v>250</v>
      </c>
      <c r="E60" s="13"/>
      <c r="F60" s="46">
        <f t="shared" si="5"/>
        <v>0</v>
      </c>
    </row>
    <row r="61" spans="1:6" ht="12.75">
      <c r="A61" s="53">
        <f t="shared" si="6"/>
        <v>43</v>
      </c>
      <c r="B61" s="25" t="s">
        <v>39</v>
      </c>
      <c r="C61" s="30" t="s">
        <v>0</v>
      </c>
      <c r="D61" s="28">
        <v>17</v>
      </c>
      <c r="E61" s="13"/>
      <c r="F61" s="46">
        <f t="shared" si="5"/>
        <v>0</v>
      </c>
    </row>
    <row r="62" spans="1:6" ht="12.75">
      <c r="A62" s="53">
        <f t="shared" si="6"/>
        <v>44</v>
      </c>
      <c r="B62" s="25" t="s">
        <v>122</v>
      </c>
      <c r="C62" s="30" t="s">
        <v>2</v>
      </c>
      <c r="D62" s="28">
        <v>120</v>
      </c>
      <c r="E62" s="13"/>
      <c r="F62" s="46">
        <f t="shared" si="5"/>
        <v>0</v>
      </c>
    </row>
    <row r="63" spans="1:6" ht="12.75">
      <c r="A63" s="53">
        <f t="shared" si="6"/>
        <v>45</v>
      </c>
      <c r="B63" s="25" t="s">
        <v>40</v>
      </c>
      <c r="C63" s="30" t="s">
        <v>2</v>
      </c>
      <c r="D63" s="28">
        <v>21</v>
      </c>
      <c r="E63" s="13"/>
      <c r="F63" s="46">
        <f t="shared" si="5"/>
        <v>0</v>
      </c>
    </row>
    <row r="64" spans="1:6" ht="26.25">
      <c r="A64" s="53">
        <f t="shared" si="6"/>
        <v>46</v>
      </c>
      <c r="B64" s="25" t="s">
        <v>41</v>
      </c>
      <c r="C64" s="30" t="s">
        <v>0</v>
      </c>
      <c r="D64" s="28">
        <v>44.6</v>
      </c>
      <c r="E64" s="13"/>
      <c r="F64" s="46">
        <f t="shared" si="5"/>
        <v>0</v>
      </c>
    </row>
    <row r="65" spans="1:6" ht="12.75">
      <c r="A65" s="53">
        <f t="shared" si="6"/>
        <v>47</v>
      </c>
      <c r="B65" s="25" t="s">
        <v>42</v>
      </c>
      <c r="C65" s="30" t="s">
        <v>2</v>
      </c>
      <c r="D65" s="28">
        <v>439</v>
      </c>
      <c r="E65" s="13"/>
      <c r="F65" s="46">
        <f t="shared" si="5"/>
        <v>0</v>
      </c>
    </row>
    <row r="66" spans="1:6" ht="39">
      <c r="A66" s="53">
        <f t="shared" si="6"/>
        <v>48</v>
      </c>
      <c r="B66" s="25" t="s">
        <v>43</v>
      </c>
      <c r="C66" s="30" t="s">
        <v>1</v>
      </c>
      <c r="D66" s="28">
        <v>64.7</v>
      </c>
      <c r="E66" s="13"/>
      <c r="F66" s="46">
        <f t="shared" si="5"/>
        <v>0</v>
      </c>
    </row>
    <row r="67" spans="1:6" ht="26.25">
      <c r="A67" s="53">
        <f t="shared" si="6"/>
        <v>49</v>
      </c>
      <c r="B67" s="25" t="s">
        <v>44</v>
      </c>
      <c r="C67" s="30" t="s">
        <v>0</v>
      </c>
      <c r="D67" s="28">
        <v>83.8</v>
      </c>
      <c r="E67" s="13"/>
      <c r="F67" s="46">
        <f t="shared" si="5"/>
        <v>0</v>
      </c>
    </row>
    <row r="68" spans="1:6" ht="26.25">
      <c r="A68" s="53">
        <f t="shared" si="6"/>
        <v>50</v>
      </c>
      <c r="B68" s="25" t="s">
        <v>123</v>
      </c>
      <c r="C68" s="30" t="s">
        <v>2</v>
      </c>
      <c r="D68" s="28">
        <v>87.3</v>
      </c>
      <c r="E68" s="13"/>
      <c r="F68" s="46">
        <f t="shared" si="5"/>
        <v>0</v>
      </c>
    </row>
    <row r="69" spans="1:6" ht="26.25">
      <c r="A69" s="53">
        <f t="shared" si="6"/>
        <v>51</v>
      </c>
      <c r="B69" s="25" t="s">
        <v>45</v>
      </c>
      <c r="C69" s="30" t="s">
        <v>0</v>
      </c>
      <c r="D69" s="28">
        <v>29.1</v>
      </c>
      <c r="E69" s="13"/>
      <c r="F69" s="46">
        <f t="shared" si="5"/>
        <v>0</v>
      </c>
    </row>
    <row r="70" spans="1:6" ht="26.25">
      <c r="A70" s="53">
        <f t="shared" si="6"/>
        <v>52</v>
      </c>
      <c r="B70" s="25" t="s">
        <v>124</v>
      </c>
      <c r="C70" s="30" t="s">
        <v>2</v>
      </c>
      <c r="D70" s="28">
        <v>5.3</v>
      </c>
      <c r="E70" s="13"/>
      <c r="F70" s="46">
        <f t="shared" si="5"/>
        <v>0</v>
      </c>
    </row>
    <row r="71" spans="1:6" ht="26.25">
      <c r="A71" s="53">
        <f t="shared" si="6"/>
        <v>53</v>
      </c>
      <c r="B71" s="25" t="s">
        <v>125</v>
      </c>
      <c r="C71" s="30" t="s">
        <v>0</v>
      </c>
      <c r="D71" s="28">
        <v>0.64</v>
      </c>
      <c r="E71" s="13"/>
      <c r="F71" s="46">
        <f t="shared" si="5"/>
        <v>0</v>
      </c>
    </row>
    <row r="72" spans="1:6" ht="12.75">
      <c r="A72" s="53">
        <f t="shared" si="6"/>
        <v>54</v>
      </c>
      <c r="B72" s="25" t="s">
        <v>46</v>
      </c>
      <c r="C72" s="30" t="s">
        <v>16</v>
      </c>
      <c r="D72" s="28">
        <v>1302</v>
      </c>
      <c r="E72" s="13"/>
      <c r="F72" s="46">
        <f t="shared" si="5"/>
        <v>0</v>
      </c>
    </row>
    <row r="73" spans="1:6" ht="12.75">
      <c r="A73" s="53">
        <f t="shared" si="6"/>
        <v>55</v>
      </c>
      <c r="B73" s="25" t="s">
        <v>47</v>
      </c>
      <c r="C73" s="30" t="s">
        <v>16</v>
      </c>
      <c r="D73" s="28">
        <v>16038</v>
      </c>
      <c r="E73" s="13"/>
      <c r="F73" s="46">
        <f t="shared" si="5"/>
        <v>0</v>
      </c>
    </row>
    <row r="74" spans="1:6" ht="26.25">
      <c r="A74" s="53">
        <f t="shared" si="6"/>
        <v>56</v>
      </c>
      <c r="B74" s="25" t="s">
        <v>126</v>
      </c>
      <c r="C74" s="30" t="s">
        <v>2</v>
      </c>
      <c r="D74" s="28">
        <v>85.9</v>
      </c>
      <c r="E74" s="13"/>
      <c r="F74" s="46">
        <f t="shared" si="5"/>
        <v>0</v>
      </c>
    </row>
    <row r="75" spans="1:6" ht="26.25">
      <c r="A75" s="53">
        <f t="shared" si="6"/>
        <v>57</v>
      </c>
      <c r="B75" s="25" t="s">
        <v>127</v>
      </c>
      <c r="C75" s="30" t="s">
        <v>2</v>
      </c>
      <c r="D75" s="28">
        <v>215.2</v>
      </c>
      <c r="E75" s="13"/>
      <c r="F75" s="46">
        <f t="shared" si="5"/>
        <v>0</v>
      </c>
    </row>
    <row r="76" spans="1:6" ht="12.75">
      <c r="A76" s="53">
        <f t="shared" si="6"/>
        <v>58</v>
      </c>
      <c r="B76" s="25" t="s">
        <v>48</v>
      </c>
      <c r="C76" s="30" t="s">
        <v>2</v>
      </c>
      <c r="D76" s="28">
        <v>85.9</v>
      </c>
      <c r="E76" s="13"/>
      <c r="F76" s="46">
        <f t="shared" si="5"/>
        <v>0</v>
      </c>
    </row>
    <row r="77" spans="1:6" ht="12.75">
      <c r="A77" s="53">
        <f t="shared" si="6"/>
        <v>59</v>
      </c>
      <c r="B77" s="25" t="s">
        <v>49</v>
      </c>
      <c r="C77" s="30" t="s">
        <v>2</v>
      </c>
      <c r="D77" s="28">
        <v>463</v>
      </c>
      <c r="E77" s="13"/>
      <c r="F77" s="46">
        <f t="shared" si="5"/>
        <v>0</v>
      </c>
    </row>
    <row r="78" spans="1:6" ht="26.25">
      <c r="A78" s="53">
        <f t="shared" si="6"/>
        <v>60</v>
      </c>
      <c r="B78" s="25" t="s">
        <v>50</v>
      </c>
      <c r="C78" s="30" t="s">
        <v>2</v>
      </c>
      <c r="D78" s="28">
        <v>463</v>
      </c>
      <c r="E78" s="13"/>
      <c r="F78" s="46">
        <f t="shared" si="5"/>
        <v>0</v>
      </c>
    </row>
    <row r="79" spans="1:6" ht="12.75">
      <c r="A79" s="53">
        <f t="shared" si="6"/>
        <v>61</v>
      </c>
      <c r="B79" s="25" t="s">
        <v>51</v>
      </c>
      <c r="C79" s="30" t="s">
        <v>0</v>
      </c>
      <c r="D79" s="28">
        <v>6</v>
      </c>
      <c r="E79" s="13"/>
      <c r="F79" s="46">
        <f t="shared" si="5"/>
        <v>0</v>
      </c>
    </row>
    <row r="80" spans="1:6" ht="26.25">
      <c r="A80" s="53">
        <f t="shared" si="6"/>
        <v>62</v>
      </c>
      <c r="B80" s="25" t="s">
        <v>52</v>
      </c>
      <c r="C80" s="30" t="s">
        <v>0</v>
      </c>
      <c r="D80" s="28">
        <v>4</v>
      </c>
      <c r="E80" s="13"/>
      <c r="F80" s="46">
        <f t="shared" si="5"/>
        <v>0</v>
      </c>
    </row>
    <row r="81" spans="1:6" ht="26.25">
      <c r="A81" s="53">
        <f t="shared" si="6"/>
        <v>63</v>
      </c>
      <c r="B81" s="25" t="s">
        <v>128</v>
      </c>
      <c r="C81" s="30" t="s">
        <v>1</v>
      </c>
      <c r="D81" s="28">
        <v>150</v>
      </c>
      <c r="E81" s="13"/>
      <c r="F81" s="46">
        <f t="shared" si="5"/>
        <v>0</v>
      </c>
    </row>
    <row r="82" spans="1:6" ht="26.25">
      <c r="A82" s="53">
        <f t="shared" si="6"/>
        <v>64</v>
      </c>
      <c r="B82" s="25" t="s">
        <v>53</v>
      </c>
      <c r="C82" s="30" t="s">
        <v>0</v>
      </c>
      <c r="D82" s="28">
        <v>200</v>
      </c>
      <c r="E82" s="13"/>
      <c r="F82" s="46">
        <f t="shared" si="5"/>
        <v>0</v>
      </c>
    </row>
    <row r="83" spans="1:6" ht="12.75">
      <c r="A83" s="53">
        <f t="shared" si="6"/>
        <v>65</v>
      </c>
      <c r="B83" s="25" t="s">
        <v>54</v>
      </c>
      <c r="C83" s="30" t="s">
        <v>0</v>
      </c>
      <c r="D83" s="28">
        <v>20</v>
      </c>
      <c r="E83" s="13"/>
      <c r="F83" s="46">
        <f t="shared" si="5"/>
        <v>0</v>
      </c>
    </row>
    <row r="84" spans="1:6" ht="26.25">
      <c r="A84" s="53">
        <f t="shared" si="6"/>
        <v>66</v>
      </c>
      <c r="B84" s="25" t="s">
        <v>55</v>
      </c>
      <c r="C84" s="30" t="s">
        <v>0</v>
      </c>
      <c r="D84" s="28">
        <v>30</v>
      </c>
      <c r="E84" s="13"/>
      <c r="F84" s="46">
        <f t="shared" si="5"/>
        <v>0</v>
      </c>
    </row>
    <row r="85" spans="1:6" ht="26.25">
      <c r="A85" s="53">
        <f t="shared" si="6"/>
        <v>67</v>
      </c>
      <c r="B85" s="25" t="s">
        <v>56</v>
      </c>
      <c r="C85" s="30" t="s">
        <v>0</v>
      </c>
      <c r="D85" s="28">
        <v>30</v>
      </c>
      <c r="E85" s="13"/>
      <c r="F85" s="46">
        <f t="shared" si="5"/>
        <v>0</v>
      </c>
    </row>
    <row r="86" spans="1:6" ht="26.25">
      <c r="A86" s="53">
        <f t="shared" si="6"/>
        <v>68</v>
      </c>
      <c r="B86" s="25" t="s">
        <v>129</v>
      </c>
      <c r="C86" s="30" t="s">
        <v>2</v>
      </c>
      <c r="D86" s="28">
        <v>200</v>
      </c>
      <c r="E86" s="13"/>
      <c r="F86" s="46">
        <f t="shared" si="5"/>
        <v>0</v>
      </c>
    </row>
    <row r="87" spans="1:6" s="4" customFormat="1" ht="12.75">
      <c r="A87" s="57"/>
      <c r="B87" s="17"/>
      <c r="C87" s="17"/>
      <c r="D87" s="39"/>
      <c r="E87" s="31"/>
      <c r="F87" s="69">
        <f>SUM(F53:F86)</f>
        <v>0</v>
      </c>
    </row>
    <row r="88" spans="1:6" s="4" customFormat="1" ht="12.75">
      <c r="A88" s="53"/>
      <c r="B88" s="21" t="s">
        <v>57</v>
      </c>
      <c r="C88" s="30"/>
      <c r="D88" s="28"/>
      <c r="E88" s="15"/>
      <c r="F88" s="45"/>
    </row>
    <row r="89" spans="1:6" ht="12.75">
      <c r="A89" s="53">
        <f>+A86+1</f>
        <v>69</v>
      </c>
      <c r="B89" s="25" t="s">
        <v>58</v>
      </c>
      <c r="C89" s="30" t="s">
        <v>11</v>
      </c>
      <c r="D89" s="28">
        <v>1</v>
      </c>
      <c r="E89" s="27"/>
      <c r="F89" s="46">
        <f aca="true" t="shared" si="7" ref="F89:F115">ROUND(D89*E89,2)</f>
        <v>0</v>
      </c>
    </row>
    <row r="90" spans="1:6" ht="12.75">
      <c r="A90" s="53">
        <f>+A89+1</f>
        <v>70</v>
      </c>
      <c r="B90" s="25" t="s">
        <v>59</v>
      </c>
      <c r="C90" s="30" t="s">
        <v>11</v>
      </c>
      <c r="D90" s="28">
        <v>1</v>
      </c>
      <c r="E90" s="27"/>
      <c r="F90" s="46">
        <f t="shared" si="7"/>
        <v>0</v>
      </c>
    </row>
    <row r="91" spans="1:6" ht="26.25">
      <c r="A91" s="53">
        <f aca="true" t="shared" si="8" ref="A91:A115">+A90+1</f>
        <v>71</v>
      </c>
      <c r="B91" s="25" t="s">
        <v>130</v>
      </c>
      <c r="C91" s="30" t="s">
        <v>11</v>
      </c>
      <c r="D91" s="28">
        <v>1</v>
      </c>
      <c r="E91" s="27"/>
      <c r="F91" s="46">
        <f t="shared" si="7"/>
        <v>0</v>
      </c>
    </row>
    <row r="92" spans="1:6" ht="12.75">
      <c r="A92" s="53">
        <f t="shared" si="8"/>
        <v>72</v>
      </c>
      <c r="B92" s="25" t="s">
        <v>60</v>
      </c>
      <c r="C92" s="30" t="s">
        <v>2</v>
      </c>
      <c r="D92" s="28">
        <v>15</v>
      </c>
      <c r="E92" s="27"/>
      <c r="F92" s="46">
        <f t="shared" si="7"/>
        <v>0</v>
      </c>
    </row>
    <row r="93" spans="1:6" ht="26.25">
      <c r="A93" s="53">
        <f t="shared" si="8"/>
        <v>73</v>
      </c>
      <c r="B93" s="25" t="s">
        <v>61</v>
      </c>
      <c r="C93" s="30" t="s">
        <v>2</v>
      </c>
      <c r="D93" s="28">
        <v>15</v>
      </c>
      <c r="E93" s="27"/>
      <c r="F93" s="46">
        <f t="shared" si="7"/>
        <v>0</v>
      </c>
    </row>
    <row r="94" spans="1:6" ht="26.25">
      <c r="A94" s="53">
        <f t="shared" si="8"/>
        <v>74</v>
      </c>
      <c r="B94" s="25" t="s">
        <v>62</v>
      </c>
      <c r="C94" s="30" t="s">
        <v>11</v>
      </c>
      <c r="D94" s="28">
        <v>2</v>
      </c>
      <c r="E94" s="27"/>
      <c r="F94" s="46">
        <f t="shared" si="7"/>
        <v>0</v>
      </c>
    </row>
    <row r="95" spans="1:6" ht="12.75">
      <c r="A95" s="53">
        <f t="shared" si="8"/>
        <v>75</v>
      </c>
      <c r="B95" s="25" t="s">
        <v>63</v>
      </c>
      <c r="C95" s="30" t="s">
        <v>11</v>
      </c>
      <c r="D95" s="28">
        <v>1</v>
      </c>
      <c r="E95" s="27"/>
      <c r="F95" s="46">
        <f t="shared" si="7"/>
        <v>0</v>
      </c>
    </row>
    <row r="96" spans="1:6" ht="12.75">
      <c r="A96" s="53">
        <f t="shared" si="8"/>
        <v>76</v>
      </c>
      <c r="B96" s="25" t="s">
        <v>131</v>
      </c>
      <c r="C96" s="30" t="s">
        <v>1</v>
      </c>
      <c r="D96" s="28">
        <v>10</v>
      </c>
      <c r="E96" s="13"/>
      <c r="F96" s="46">
        <f t="shared" si="7"/>
        <v>0</v>
      </c>
    </row>
    <row r="97" spans="1:6" ht="12.75">
      <c r="A97" s="53">
        <f t="shared" si="8"/>
        <v>77</v>
      </c>
      <c r="B97" s="25" t="s">
        <v>132</v>
      </c>
      <c r="C97" s="30" t="s">
        <v>1</v>
      </c>
      <c r="D97" s="28">
        <v>10</v>
      </c>
      <c r="E97" s="13"/>
      <c r="F97" s="46">
        <f t="shared" si="7"/>
        <v>0</v>
      </c>
    </row>
    <row r="98" spans="1:6" ht="12.75">
      <c r="A98" s="53">
        <f t="shared" si="8"/>
        <v>78</v>
      </c>
      <c r="B98" s="25" t="s">
        <v>133</v>
      </c>
      <c r="C98" s="30" t="s">
        <v>11</v>
      </c>
      <c r="D98" s="28">
        <v>2</v>
      </c>
      <c r="E98" s="27"/>
      <c r="F98" s="46">
        <f t="shared" si="7"/>
        <v>0</v>
      </c>
    </row>
    <row r="99" spans="1:6" ht="12.75">
      <c r="A99" s="53">
        <f t="shared" si="8"/>
        <v>79</v>
      </c>
      <c r="B99" s="25" t="s">
        <v>134</v>
      </c>
      <c r="C99" s="30" t="s">
        <v>11</v>
      </c>
      <c r="D99" s="28">
        <v>4</v>
      </c>
      <c r="E99" s="13"/>
      <c r="F99" s="46">
        <f t="shared" si="7"/>
        <v>0</v>
      </c>
    </row>
    <row r="100" spans="1:6" ht="12.75">
      <c r="A100" s="53">
        <f t="shared" si="8"/>
        <v>80</v>
      </c>
      <c r="B100" s="25" t="s">
        <v>135</v>
      </c>
      <c r="C100" s="30" t="s">
        <v>11</v>
      </c>
      <c r="D100" s="28">
        <v>4</v>
      </c>
      <c r="E100" s="13"/>
      <c r="F100" s="46">
        <f t="shared" si="7"/>
        <v>0</v>
      </c>
    </row>
    <row r="101" spans="1:6" ht="12.75">
      <c r="A101" s="53">
        <f t="shared" si="8"/>
        <v>81</v>
      </c>
      <c r="B101" s="25" t="s">
        <v>136</v>
      </c>
      <c r="C101" s="30" t="s">
        <v>11</v>
      </c>
      <c r="D101" s="28">
        <v>1</v>
      </c>
      <c r="E101" s="13"/>
      <c r="F101" s="46">
        <f t="shared" si="7"/>
        <v>0</v>
      </c>
    </row>
    <row r="102" spans="1:6" ht="12.75">
      <c r="A102" s="53">
        <f t="shared" si="8"/>
        <v>82</v>
      </c>
      <c r="B102" s="25" t="s">
        <v>137</v>
      </c>
      <c r="C102" s="30" t="s">
        <v>11</v>
      </c>
      <c r="D102" s="28">
        <v>10</v>
      </c>
      <c r="E102" s="27"/>
      <c r="F102" s="46">
        <f t="shared" si="7"/>
        <v>0</v>
      </c>
    </row>
    <row r="103" spans="1:6" ht="12.75">
      <c r="A103" s="53">
        <f t="shared" si="8"/>
        <v>83</v>
      </c>
      <c r="B103" s="25" t="s">
        <v>138</v>
      </c>
      <c r="C103" s="30" t="s">
        <v>11</v>
      </c>
      <c r="D103" s="28">
        <v>6</v>
      </c>
      <c r="E103" s="27"/>
      <c r="F103" s="46">
        <f t="shared" si="7"/>
        <v>0</v>
      </c>
    </row>
    <row r="104" spans="1:6" ht="12.75">
      <c r="A104" s="53">
        <f t="shared" si="8"/>
        <v>84</v>
      </c>
      <c r="B104" s="25" t="s">
        <v>139</v>
      </c>
      <c r="C104" s="30" t="s">
        <v>11</v>
      </c>
      <c r="D104" s="28">
        <v>4</v>
      </c>
      <c r="E104" s="27"/>
      <c r="F104" s="46">
        <f t="shared" si="7"/>
        <v>0</v>
      </c>
    </row>
    <row r="105" spans="1:6" ht="12.75">
      <c r="A105" s="53">
        <f t="shared" si="8"/>
        <v>85</v>
      </c>
      <c r="B105" s="25" t="s">
        <v>140</v>
      </c>
      <c r="C105" s="30" t="s">
        <v>11</v>
      </c>
      <c r="D105" s="28">
        <v>9</v>
      </c>
      <c r="E105" s="27"/>
      <c r="F105" s="46">
        <f t="shared" si="7"/>
        <v>0</v>
      </c>
    </row>
    <row r="106" spans="1:6" ht="12.75">
      <c r="A106" s="53">
        <f t="shared" si="8"/>
        <v>86</v>
      </c>
      <c r="B106" s="25" t="s">
        <v>141</v>
      </c>
      <c r="C106" s="30" t="s">
        <v>11</v>
      </c>
      <c r="D106" s="28">
        <v>9</v>
      </c>
      <c r="E106" s="27"/>
      <c r="F106" s="46">
        <f t="shared" si="7"/>
        <v>0</v>
      </c>
    </row>
    <row r="107" spans="1:6" ht="12.75">
      <c r="A107" s="53">
        <f t="shared" si="8"/>
        <v>87</v>
      </c>
      <c r="B107" s="25" t="s">
        <v>142</v>
      </c>
      <c r="C107" s="30" t="s">
        <v>11</v>
      </c>
      <c r="D107" s="28">
        <v>2</v>
      </c>
      <c r="E107" s="27"/>
      <c r="F107" s="46">
        <f t="shared" si="7"/>
        <v>0</v>
      </c>
    </row>
    <row r="108" spans="1:6" ht="12.75">
      <c r="A108" s="53">
        <f t="shared" si="8"/>
        <v>88</v>
      </c>
      <c r="B108" s="25" t="s">
        <v>143</v>
      </c>
      <c r="C108" s="30" t="s">
        <v>11</v>
      </c>
      <c r="D108" s="28">
        <v>1</v>
      </c>
      <c r="E108" s="27"/>
      <c r="F108" s="46">
        <f t="shared" si="7"/>
        <v>0</v>
      </c>
    </row>
    <row r="109" spans="1:6" ht="12.75">
      <c r="A109" s="53">
        <f t="shared" si="8"/>
        <v>89</v>
      </c>
      <c r="B109" s="25" t="s">
        <v>144</v>
      </c>
      <c r="C109" s="30" t="s">
        <v>1</v>
      </c>
      <c r="D109" s="28">
        <v>1</v>
      </c>
      <c r="E109" s="27"/>
      <c r="F109" s="46">
        <f t="shared" si="7"/>
        <v>0</v>
      </c>
    </row>
    <row r="110" spans="1:6" ht="12.75">
      <c r="A110" s="53">
        <f t="shared" si="8"/>
        <v>90</v>
      </c>
      <c r="B110" s="25" t="s">
        <v>145</v>
      </c>
      <c r="C110" s="30" t="s">
        <v>11</v>
      </c>
      <c r="D110" s="28">
        <v>8</v>
      </c>
      <c r="E110" s="27"/>
      <c r="F110" s="46">
        <f t="shared" si="7"/>
        <v>0</v>
      </c>
    </row>
    <row r="111" spans="1:6" ht="12.75">
      <c r="A111" s="53">
        <f t="shared" si="8"/>
        <v>91</v>
      </c>
      <c r="B111" s="25" t="s">
        <v>146</v>
      </c>
      <c r="C111" s="30" t="s">
        <v>11</v>
      </c>
      <c r="D111" s="28">
        <v>6</v>
      </c>
      <c r="E111" s="27"/>
      <c r="F111" s="46">
        <f t="shared" si="7"/>
        <v>0</v>
      </c>
    </row>
    <row r="112" spans="1:6" ht="12.75">
      <c r="A112" s="53">
        <f t="shared" si="8"/>
        <v>92</v>
      </c>
      <c r="B112" s="25" t="s">
        <v>147</v>
      </c>
      <c r="C112" s="30" t="s">
        <v>11</v>
      </c>
      <c r="D112" s="28">
        <v>2</v>
      </c>
      <c r="E112" s="27"/>
      <c r="F112" s="46">
        <f t="shared" si="7"/>
        <v>0</v>
      </c>
    </row>
    <row r="113" spans="1:6" ht="12.75">
      <c r="A113" s="53">
        <f t="shared" si="8"/>
        <v>93</v>
      </c>
      <c r="B113" s="25" t="s">
        <v>148</v>
      </c>
      <c r="C113" s="30" t="s">
        <v>11</v>
      </c>
      <c r="D113" s="28">
        <v>2</v>
      </c>
      <c r="E113" s="27"/>
      <c r="F113" s="46">
        <f t="shared" si="7"/>
        <v>0</v>
      </c>
    </row>
    <row r="114" spans="1:6" ht="12.75">
      <c r="A114" s="53">
        <f t="shared" si="8"/>
        <v>94</v>
      </c>
      <c r="B114" s="25" t="s">
        <v>149</v>
      </c>
      <c r="C114" s="30" t="s">
        <v>11</v>
      </c>
      <c r="D114" s="28">
        <v>2</v>
      </c>
      <c r="E114" s="27"/>
      <c r="F114" s="46">
        <f t="shared" si="7"/>
        <v>0</v>
      </c>
    </row>
    <row r="115" spans="1:6" ht="12.75">
      <c r="A115" s="53">
        <f t="shared" si="8"/>
        <v>95</v>
      </c>
      <c r="B115" s="25" t="s">
        <v>64</v>
      </c>
      <c r="C115" s="30" t="s">
        <v>11</v>
      </c>
      <c r="D115" s="28">
        <v>1</v>
      </c>
      <c r="E115" s="27"/>
      <c r="F115" s="46">
        <f t="shared" si="7"/>
        <v>0</v>
      </c>
    </row>
    <row r="116" spans="1:6" s="4" customFormat="1" ht="12.75">
      <c r="A116" s="57"/>
      <c r="B116" s="17"/>
      <c r="C116" s="17"/>
      <c r="D116" s="39"/>
      <c r="E116" s="31"/>
      <c r="F116" s="69">
        <f>SUM(F89:F115)</f>
        <v>0</v>
      </c>
    </row>
    <row r="117" spans="1:6" s="4" customFormat="1" ht="12.75">
      <c r="A117" s="53"/>
      <c r="B117" s="21" t="s">
        <v>65</v>
      </c>
      <c r="C117" s="30"/>
      <c r="D117" s="28"/>
      <c r="E117" s="15"/>
      <c r="F117" s="45"/>
    </row>
    <row r="118" spans="1:6" ht="39">
      <c r="A118" s="53">
        <f>+A115+1</f>
        <v>96</v>
      </c>
      <c r="B118" s="25" t="s">
        <v>105</v>
      </c>
      <c r="C118" s="30" t="s">
        <v>0</v>
      </c>
      <c r="D118" s="28">
        <v>45</v>
      </c>
      <c r="E118" s="27"/>
      <c r="F118" s="46">
        <f aca="true" t="shared" si="9" ref="F118:F125">ROUND(D118*E118,2)</f>
        <v>0</v>
      </c>
    </row>
    <row r="119" spans="1:6" ht="26.25">
      <c r="A119" s="53">
        <f>+A118+1</f>
        <v>97</v>
      </c>
      <c r="B119" s="25" t="s">
        <v>66</v>
      </c>
      <c r="C119" s="30" t="s">
        <v>2</v>
      </c>
      <c r="D119" s="28">
        <v>114</v>
      </c>
      <c r="E119" s="27"/>
      <c r="F119" s="46">
        <f t="shared" si="9"/>
        <v>0</v>
      </c>
    </row>
    <row r="120" spans="1:6" ht="26.25">
      <c r="A120" s="53">
        <f aca="true" t="shared" si="10" ref="A120:A125">+A119+1</f>
        <v>98</v>
      </c>
      <c r="B120" s="25" t="s">
        <v>150</v>
      </c>
      <c r="C120" s="30" t="s">
        <v>16</v>
      </c>
      <c r="D120" s="28">
        <v>1110</v>
      </c>
      <c r="E120" s="27"/>
      <c r="F120" s="46">
        <f t="shared" si="9"/>
        <v>0</v>
      </c>
    </row>
    <row r="121" spans="1:6" ht="12.75">
      <c r="A121" s="53">
        <f t="shared" si="10"/>
        <v>99</v>
      </c>
      <c r="B121" s="25" t="s">
        <v>67</v>
      </c>
      <c r="C121" s="30" t="s">
        <v>0</v>
      </c>
      <c r="D121" s="28">
        <v>37</v>
      </c>
      <c r="E121" s="27"/>
      <c r="F121" s="46">
        <f t="shared" si="9"/>
        <v>0</v>
      </c>
    </row>
    <row r="122" spans="1:6" ht="26.25">
      <c r="A122" s="53">
        <f t="shared" si="10"/>
        <v>100</v>
      </c>
      <c r="B122" s="25" t="s">
        <v>151</v>
      </c>
      <c r="C122" s="30" t="s">
        <v>11</v>
      </c>
      <c r="D122" s="28">
        <v>65</v>
      </c>
      <c r="E122" s="27"/>
      <c r="F122" s="46">
        <f t="shared" si="9"/>
        <v>0</v>
      </c>
    </row>
    <row r="123" spans="1:6" ht="26.25">
      <c r="A123" s="53">
        <f t="shared" si="10"/>
        <v>101</v>
      </c>
      <c r="B123" s="25" t="s">
        <v>68</v>
      </c>
      <c r="C123" s="30" t="s">
        <v>1</v>
      </c>
      <c r="D123" s="28">
        <v>114</v>
      </c>
      <c r="E123" s="27"/>
      <c r="F123" s="46">
        <f t="shared" si="9"/>
        <v>0</v>
      </c>
    </row>
    <row r="124" spans="1:6" ht="26.25">
      <c r="A124" s="53">
        <f t="shared" si="10"/>
        <v>102</v>
      </c>
      <c r="B124" s="25" t="s">
        <v>69</v>
      </c>
      <c r="C124" s="30" t="s">
        <v>16</v>
      </c>
      <c r="D124" s="28">
        <v>60</v>
      </c>
      <c r="E124" s="27"/>
      <c r="F124" s="46">
        <f t="shared" si="9"/>
        <v>0</v>
      </c>
    </row>
    <row r="125" spans="1:6" ht="26.25">
      <c r="A125" s="53">
        <f t="shared" si="10"/>
        <v>103</v>
      </c>
      <c r="B125" s="25" t="s">
        <v>70</v>
      </c>
      <c r="C125" s="30" t="s">
        <v>2</v>
      </c>
      <c r="D125" s="28">
        <v>500</v>
      </c>
      <c r="E125" s="27"/>
      <c r="F125" s="46">
        <f t="shared" si="9"/>
        <v>0</v>
      </c>
    </row>
    <row r="126" spans="1:6" s="4" customFormat="1" ht="12.75">
      <c r="A126" s="57"/>
      <c r="B126" s="17"/>
      <c r="C126" s="17"/>
      <c r="D126" s="39"/>
      <c r="E126" s="31"/>
      <c r="F126" s="69">
        <f>SUM(F118:F125)</f>
        <v>0</v>
      </c>
    </row>
    <row r="127" spans="1:6" s="4" customFormat="1" ht="12.75">
      <c r="A127" s="53"/>
      <c r="B127" s="21" t="s">
        <v>93</v>
      </c>
      <c r="C127" s="30"/>
      <c r="D127" s="28"/>
      <c r="E127" s="15"/>
      <c r="F127" s="45"/>
    </row>
    <row r="128" spans="1:6" ht="12.75">
      <c r="A128" s="53">
        <f>+A125+1</f>
        <v>104</v>
      </c>
      <c r="B128" s="25" t="s">
        <v>94</v>
      </c>
      <c r="C128" s="30" t="s">
        <v>1</v>
      </c>
      <c r="D128" s="28">
        <v>2000</v>
      </c>
      <c r="E128" s="27"/>
      <c r="F128" s="46">
        <f aca="true" t="shared" si="11" ref="F128:F143">ROUND(D128*E128,2)</f>
        <v>0</v>
      </c>
    </row>
    <row r="129" spans="1:6" ht="12.75">
      <c r="A129" s="53">
        <f>+A128+1</f>
        <v>105</v>
      </c>
      <c r="B129" s="25" t="s">
        <v>95</v>
      </c>
      <c r="C129" s="30" t="s">
        <v>11</v>
      </c>
      <c r="D129" s="28">
        <v>2</v>
      </c>
      <c r="E129" s="27"/>
      <c r="F129" s="46">
        <f t="shared" si="11"/>
        <v>0</v>
      </c>
    </row>
    <row r="130" spans="1:6" ht="12.75">
      <c r="A130" s="53">
        <f aca="true" t="shared" si="12" ref="A130:A143">+A129+1</f>
        <v>106</v>
      </c>
      <c r="B130" s="25" t="s">
        <v>96</v>
      </c>
      <c r="C130" s="30" t="s">
        <v>1</v>
      </c>
      <c r="D130" s="28">
        <v>2000</v>
      </c>
      <c r="E130" s="27"/>
      <c r="F130" s="46">
        <f t="shared" si="11"/>
        <v>0</v>
      </c>
    </row>
    <row r="131" spans="1:6" ht="12.75">
      <c r="A131" s="53">
        <f t="shared" si="12"/>
        <v>107</v>
      </c>
      <c r="B131" s="25" t="s">
        <v>97</v>
      </c>
      <c r="C131" s="30" t="s">
        <v>1</v>
      </c>
      <c r="D131" s="28">
        <v>1965</v>
      </c>
      <c r="E131" s="27"/>
      <c r="F131" s="46">
        <f t="shared" si="11"/>
        <v>0</v>
      </c>
    </row>
    <row r="132" spans="1:6" ht="26.25">
      <c r="A132" s="53">
        <f t="shared" si="12"/>
        <v>108</v>
      </c>
      <c r="B132" s="25" t="s">
        <v>168</v>
      </c>
      <c r="C132" s="30" t="s">
        <v>1</v>
      </c>
      <c r="D132" s="28">
        <v>4</v>
      </c>
      <c r="E132" s="27"/>
      <c r="F132" s="46">
        <f t="shared" si="11"/>
        <v>0</v>
      </c>
    </row>
    <row r="133" spans="1:6" ht="12.75">
      <c r="A133" s="53">
        <f t="shared" si="12"/>
        <v>109</v>
      </c>
      <c r="B133" s="25" t="s">
        <v>87</v>
      </c>
      <c r="C133" s="30" t="s">
        <v>1</v>
      </c>
      <c r="D133" s="28">
        <v>18</v>
      </c>
      <c r="E133" s="27"/>
      <c r="F133" s="46">
        <f t="shared" si="11"/>
        <v>0</v>
      </c>
    </row>
    <row r="134" spans="1:6" ht="12.75">
      <c r="A134" s="53">
        <f t="shared" si="12"/>
        <v>110</v>
      </c>
      <c r="B134" s="25" t="s">
        <v>98</v>
      </c>
      <c r="C134" s="30" t="s">
        <v>1</v>
      </c>
      <c r="D134" s="28">
        <v>4</v>
      </c>
      <c r="E134" s="27"/>
      <c r="F134" s="46">
        <f t="shared" si="11"/>
        <v>0</v>
      </c>
    </row>
    <row r="135" spans="1:6" ht="12.75">
      <c r="A135" s="53">
        <f t="shared" si="12"/>
        <v>111</v>
      </c>
      <c r="B135" s="25" t="s">
        <v>99</v>
      </c>
      <c r="C135" s="30" t="s">
        <v>1</v>
      </c>
      <c r="D135" s="28">
        <v>22</v>
      </c>
      <c r="E135" s="27"/>
      <c r="F135" s="46">
        <f t="shared" si="11"/>
        <v>0</v>
      </c>
    </row>
    <row r="136" spans="1:6" ht="26.25">
      <c r="A136" s="53">
        <f t="shared" si="12"/>
        <v>112</v>
      </c>
      <c r="B136" s="25" t="s">
        <v>100</v>
      </c>
      <c r="C136" s="30" t="s">
        <v>11</v>
      </c>
      <c r="D136" s="28">
        <v>1</v>
      </c>
      <c r="E136" s="27"/>
      <c r="F136" s="46">
        <f t="shared" si="11"/>
        <v>0</v>
      </c>
    </row>
    <row r="137" spans="1:6" ht="12.75">
      <c r="A137" s="53">
        <f t="shared" si="12"/>
        <v>113</v>
      </c>
      <c r="B137" s="25" t="s">
        <v>101</v>
      </c>
      <c r="C137" s="30" t="s">
        <v>11</v>
      </c>
      <c r="D137" s="28">
        <v>32</v>
      </c>
      <c r="E137" s="27"/>
      <c r="F137" s="46">
        <f t="shared" si="11"/>
        <v>0</v>
      </c>
    </row>
    <row r="138" spans="1:6" ht="26.25">
      <c r="A138" s="53">
        <f t="shared" si="12"/>
        <v>114</v>
      </c>
      <c r="B138" s="25" t="s">
        <v>102</v>
      </c>
      <c r="C138" s="30" t="s">
        <v>11</v>
      </c>
      <c r="D138" s="28">
        <v>1</v>
      </c>
      <c r="E138" s="27"/>
      <c r="F138" s="46">
        <f t="shared" si="11"/>
        <v>0</v>
      </c>
    </row>
    <row r="139" spans="1:6" ht="26.25">
      <c r="A139" s="53">
        <f t="shared" si="12"/>
        <v>115</v>
      </c>
      <c r="B139" s="25" t="s">
        <v>103</v>
      </c>
      <c r="C139" s="30" t="s">
        <v>11</v>
      </c>
      <c r="D139" s="28">
        <v>1</v>
      </c>
      <c r="E139" s="27"/>
      <c r="F139" s="46">
        <f t="shared" si="11"/>
        <v>0</v>
      </c>
    </row>
    <row r="140" spans="1:6" ht="12.75">
      <c r="A140" s="53">
        <f t="shared" si="12"/>
        <v>116</v>
      </c>
      <c r="B140" s="25" t="s">
        <v>86</v>
      </c>
      <c r="C140" s="30" t="s">
        <v>11</v>
      </c>
      <c r="D140" s="28">
        <v>2</v>
      </c>
      <c r="E140" s="27"/>
      <c r="F140" s="46">
        <f t="shared" si="11"/>
        <v>0</v>
      </c>
    </row>
    <row r="141" spans="1:6" ht="26.25">
      <c r="A141" s="53">
        <f t="shared" si="12"/>
        <v>117</v>
      </c>
      <c r="B141" s="25" t="s">
        <v>165</v>
      </c>
      <c r="C141" s="30" t="s">
        <v>11</v>
      </c>
      <c r="D141" s="28">
        <v>6</v>
      </c>
      <c r="E141" s="27"/>
      <c r="F141" s="46">
        <f t="shared" si="11"/>
        <v>0</v>
      </c>
    </row>
    <row r="142" spans="1:6" ht="12.75">
      <c r="A142" s="53">
        <f t="shared" si="12"/>
        <v>118</v>
      </c>
      <c r="B142" s="25" t="s">
        <v>166</v>
      </c>
      <c r="C142" s="30" t="s">
        <v>11</v>
      </c>
      <c r="D142" s="28">
        <v>1</v>
      </c>
      <c r="E142" s="27"/>
      <c r="F142" s="46">
        <f t="shared" si="11"/>
        <v>0</v>
      </c>
    </row>
    <row r="143" spans="1:6" ht="12.75">
      <c r="A143" s="53">
        <f t="shared" si="12"/>
        <v>119</v>
      </c>
      <c r="B143" s="25" t="s">
        <v>92</v>
      </c>
      <c r="C143" s="30" t="s">
        <v>11</v>
      </c>
      <c r="D143" s="28">
        <v>6</v>
      </c>
      <c r="E143" s="13"/>
      <c r="F143" s="46">
        <f t="shared" si="11"/>
        <v>0</v>
      </c>
    </row>
    <row r="144" spans="1:6" ht="13.5" thickBot="1">
      <c r="A144" s="54"/>
      <c r="B144" s="18"/>
      <c r="C144" s="18"/>
      <c r="D144" s="38"/>
      <c r="E144" s="12"/>
      <c r="F144" s="86">
        <f>SUM(F128:F143)</f>
        <v>0</v>
      </c>
    </row>
    <row r="145" spans="1:6" ht="14.25" thickBot="1">
      <c r="A145" s="89"/>
      <c r="B145" s="90"/>
      <c r="C145" s="90"/>
      <c r="D145" s="91"/>
      <c r="E145" s="92" t="s">
        <v>173</v>
      </c>
      <c r="F145" s="87">
        <f>F87+F116+F126+F144</f>
        <v>0</v>
      </c>
    </row>
    <row r="146" spans="1:6" s="4" customFormat="1" ht="12.75">
      <c r="A146" s="52"/>
      <c r="B146" s="21" t="s">
        <v>152</v>
      </c>
      <c r="C146" s="24"/>
      <c r="D146" s="40"/>
      <c r="E146" s="15"/>
      <c r="F146" s="65"/>
    </row>
    <row r="147" spans="1:6" ht="26.25">
      <c r="A147" s="52">
        <f>+A143+1</f>
        <v>120</v>
      </c>
      <c r="B147" s="9" t="s">
        <v>71</v>
      </c>
      <c r="C147" s="8" t="s">
        <v>2</v>
      </c>
      <c r="D147" s="14">
        <v>20</v>
      </c>
      <c r="E147" s="23"/>
      <c r="F147" s="47">
        <f aca="true" t="shared" si="13" ref="F147:F159">ROUND(D147*E147,2)</f>
        <v>0</v>
      </c>
    </row>
    <row r="148" spans="1:6" ht="12.75">
      <c r="A148" s="52">
        <f>+A147+1</f>
        <v>121</v>
      </c>
      <c r="B148" s="9" t="s">
        <v>72</v>
      </c>
      <c r="C148" s="8" t="s">
        <v>2</v>
      </c>
      <c r="D148" s="14">
        <v>28</v>
      </c>
      <c r="E148" s="23"/>
      <c r="F148" s="47">
        <f t="shared" si="13"/>
        <v>0</v>
      </c>
    </row>
    <row r="149" spans="1:6" ht="12.75">
      <c r="A149" s="52">
        <f aca="true" t="shared" si="14" ref="A149:A159">+A148+1</f>
        <v>122</v>
      </c>
      <c r="B149" s="9" t="s">
        <v>153</v>
      </c>
      <c r="C149" s="8" t="s">
        <v>2</v>
      </c>
      <c r="D149" s="14">
        <v>44</v>
      </c>
      <c r="E149" s="23"/>
      <c r="F149" s="47">
        <f t="shared" si="13"/>
        <v>0</v>
      </c>
    </row>
    <row r="150" spans="1:6" ht="12.75">
      <c r="A150" s="52">
        <f t="shared" si="14"/>
        <v>123</v>
      </c>
      <c r="B150" s="9" t="s">
        <v>154</v>
      </c>
      <c r="C150" s="8" t="s">
        <v>2</v>
      </c>
      <c r="D150" s="14">
        <v>6</v>
      </c>
      <c r="E150" s="23"/>
      <c r="F150" s="47">
        <f t="shared" si="13"/>
        <v>0</v>
      </c>
    </row>
    <row r="151" spans="1:6" ht="12.75">
      <c r="A151" s="52">
        <f t="shared" si="14"/>
        <v>124</v>
      </c>
      <c r="B151" s="9" t="s">
        <v>155</v>
      </c>
      <c r="C151" s="8" t="s">
        <v>2</v>
      </c>
      <c r="D151" s="14">
        <v>12</v>
      </c>
      <c r="E151" s="23"/>
      <c r="F151" s="47">
        <f t="shared" si="13"/>
        <v>0</v>
      </c>
    </row>
    <row r="152" spans="1:6" ht="12.75">
      <c r="A152" s="52">
        <f t="shared" si="14"/>
        <v>125</v>
      </c>
      <c r="B152" s="9" t="s">
        <v>73</v>
      </c>
      <c r="C152" s="8" t="s">
        <v>2</v>
      </c>
      <c r="D152" s="14">
        <v>28</v>
      </c>
      <c r="E152" s="23"/>
      <c r="F152" s="47">
        <f t="shared" si="13"/>
        <v>0</v>
      </c>
    </row>
    <row r="153" spans="1:6" ht="26.25">
      <c r="A153" s="52">
        <f t="shared" si="14"/>
        <v>126</v>
      </c>
      <c r="B153" s="9" t="s">
        <v>74</v>
      </c>
      <c r="C153" s="8" t="s">
        <v>2</v>
      </c>
      <c r="D153" s="14">
        <v>8</v>
      </c>
      <c r="E153" s="23"/>
      <c r="F153" s="47">
        <f t="shared" si="13"/>
        <v>0</v>
      </c>
    </row>
    <row r="154" spans="1:6" ht="26.25">
      <c r="A154" s="52">
        <f t="shared" si="14"/>
        <v>127</v>
      </c>
      <c r="B154" s="9" t="s">
        <v>75</v>
      </c>
      <c r="C154" s="8" t="s">
        <v>11</v>
      </c>
      <c r="D154" s="14">
        <v>1</v>
      </c>
      <c r="E154" s="23"/>
      <c r="F154" s="47">
        <f t="shared" si="13"/>
        <v>0</v>
      </c>
    </row>
    <row r="155" spans="1:6" ht="26.25">
      <c r="A155" s="52">
        <f t="shared" si="14"/>
        <v>128</v>
      </c>
      <c r="B155" s="9" t="s">
        <v>76</v>
      </c>
      <c r="C155" s="8" t="s">
        <v>11</v>
      </c>
      <c r="D155" s="14">
        <v>1</v>
      </c>
      <c r="E155" s="23"/>
      <c r="F155" s="47">
        <f t="shared" si="13"/>
        <v>0</v>
      </c>
    </row>
    <row r="156" spans="1:6" ht="26.25">
      <c r="A156" s="52">
        <f t="shared" si="14"/>
        <v>129</v>
      </c>
      <c r="B156" s="9" t="s">
        <v>156</v>
      </c>
      <c r="C156" s="8" t="s">
        <v>11</v>
      </c>
      <c r="D156" s="14">
        <v>2</v>
      </c>
      <c r="E156" s="23"/>
      <c r="F156" s="47">
        <f t="shared" si="13"/>
        <v>0</v>
      </c>
    </row>
    <row r="157" spans="1:6" ht="26.25">
      <c r="A157" s="52">
        <f t="shared" si="14"/>
        <v>130</v>
      </c>
      <c r="B157" s="9" t="s">
        <v>69</v>
      </c>
      <c r="C157" s="8" t="s">
        <v>16</v>
      </c>
      <c r="D157" s="14">
        <v>60</v>
      </c>
      <c r="E157" s="22"/>
      <c r="F157" s="47">
        <f t="shared" si="13"/>
        <v>0</v>
      </c>
    </row>
    <row r="158" spans="1:6" ht="26.25">
      <c r="A158" s="52">
        <f t="shared" si="14"/>
        <v>131</v>
      </c>
      <c r="B158" s="9" t="s">
        <v>77</v>
      </c>
      <c r="C158" s="8" t="s">
        <v>2</v>
      </c>
      <c r="D158" s="14">
        <v>1</v>
      </c>
      <c r="E158" s="23"/>
      <c r="F158" s="47">
        <f t="shared" si="13"/>
        <v>0</v>
      </c>
    </row>
    <row r="159" spans="1:6" ht="12.75">
      <c r="A159" s="52">
        <f t="shared" si="14"/>
        <v>132</v>
      </c>
      <c r="B159" s="9" t="s">
        <v>78</v>
      </c>
      <c r="C159" s="8" t="s">
        <v>11</v>
      </c>
      <c r="D159" s="14">
        <v>1</v>
      </c>
      <c r="E159" s="23"/>
      <c r="F159" s="47">
        <f t="shared" si="13"/>
        <v>0</v>
      </c>
    </row>
    <row r="160" spans="1:6" ht="16.5" customHeight="1">
      <c r="A160" s="54"/>
      <c r="B160" s="18"/>
      <c r="C160" s="18"/>
      <c r="D160" s="38"/>
      <c r="E160" s="12"/>
      <c r="F160" s="69">
        <f>SUM(F147:F159)</f>
        <v>0</v>
      </c>
    </row>
    <row r="161" spans="1:6" ht="12.75">
      <c r="A161" s="52"/>
      <c r="B161" s="21" t="s">
        <v>157</v>
      </c>
      <c r="C161" s="24"/>
      <c r="D161" s="40"/>
      <c r="E161" s="15"/>
      <c r="F161" s="45"/>
    </row>
    <row r="162" spans="1:6" ht="12.75">
      <c r="A162" s="52">
        <f>+A159+1</f>
        <v>133</v>
      </c>
      <c r="B162" s="9" t="s">
        <v>158</v>
      </c>
      <c r="C162" s="8" t="s">
        <v>11</v>
      </c>
      <c r="D162" s="14">
        <v>1</v>
      </c>
      <c r="E162" s="23"/>
      <c r="F162" s="47">
        <f aca="true" t="shared" si="15" ref="F162:F183">ROUND(D162*E162,2)</f>
        <v>0</v>
      </c>
    </row>
    <row r="163" spans="1:6" s="5" customFormat="1" ht="26.25">
      <c r="A163" s="52">
        <f>+A162+1</f>
        <v>134</v>
      </c>
      <c r="B163" s="9" t="s">
        <v>79</v>
      </c>
      <c r="C163" s="8" t="s">
        <v>11</v>
      </c>
      <c r="D163" s="14">
        <v>1</v>
      </c>
      <c r="E163" s="23"/>
      <c r="F163" s="47">
        <f t="shared" si="15"/>
        <v>0</v>
      </c>
    </row>
    <row r="164" spans="1:6" s="5" customFormat="1" ht="12.75">
      <c r="A164" s="52">
        <f aca="true" t="shared" si="16" ref="A164:A183">+A163+1</f>
        <v>135</v>
      </c>
      <c r="B164" s="9" t="s">
        <v>80</v>
      </c>
      <c r="C164" s="8" t="s">
        <v>11</v>
      </c>
      <c r="D164" s="14">
        <v>32</v>
      </c>
      <c r="E164" s="23"/>
      <c r="F164" s="47">
        <f t="shared" si="15"/>
        <v>0</v>
      </c>
    </row>
    <row r="165" spans="1:6" s="5" customFormat="1" ht="12.75">
      <c r="A165" s="52">
        <f t="shared" si="16"/>
        <v>136</v>
      </c>
      <c r="B165" s="9" t="s">
        <v>81</v>
      </c>
      <c r="C165" s="8" t="s">
        <v>11</v>
      </c>
      <c r="D165" s="14">
        <v>20</v>
      </c>
      <c r="E165" s="23"/>
      <c r="F165" s="47">
        <f t="shared" si="15"/>
        <v>0</v>
      </c>
    </row>
    <row r="166" spans="1:6" ht="12.75">
      <c r="A166" s="52">
        <f t="shared" si="16"/>
        <v>137</v>
      </c>
      <c r="B166" s="9" t="s">
        <v>159</v>
      </c>
      <c r="C166" s="8" t="s">
        <v>11</v>
      </c>
      <c r="D166" s="14">
        <v>2</v>
      </c>
      <c r="E166" s="23"/>
      <c r="F166" s="47">
        <f t="shared" si="15"/>
        <v>0</v>
      </c>
    </row>
    <row r="167" spans="1:6" s="3" customFormat="1" ht="12.75">
      <c r="A167" s="52">
        <f t="shared" si="16"/>
        <v>138</v>
      </c>
      <c r="B167" s="9" t="s">
        <v>160</v>
      </c>
      <c r="C167" s="8" t="s">
        <v>11</v>
      </c>
      <c r="D167" s="14">
        <v>1</v>
      </c>
      <c r="E167" s="23"/>
      <c r="F167" s="47">
        <f t="shared" si="15"/>
        <v>0</v>
      </c>
    </row>
    <row r="168" spans="1:6" ht="12.75">
      <c r="A168" s="52">
        <f t="shared" si="16"/>
        <v>139</v>
      </c>
      <c r="B168" s="9" t="s">
        <v>161</v>
      </c>
      <c r="C168" s="8" t="s">
        <v>11</v>
      </c>
      <c r="D168" s="14">
        <v>1</v>
      </c>
      <c r="E168" s="23"/>
      <c r="F168" s="47">
        <f t="shared" si="15"/>
        <v>0</v>
      </c>
    </row>
    <row r="169" spans="1:6" ht="12.75">
      <c r="A169" s="52">
        <f t="shared" si="16"/>
        <v>140</v>
      </c>
      <c r="B169" s="9" t="s">
        <v>82</v>
      </c>
      <c r="C169" s="8" t="s">
        <v>11</v>
      </c>
      <c r="D169" s="14">
        <v>4</v>
      </c>
      <c r="E169" s="23"/>
      <c r="F169" s="47">
        <f t="shared" si="15"/>
        <v>0</v>
      </c>
    </row>
    <row r="170" spans="1:6" ht="12.75">
      <c r="A170" s="52">
        <f t="shared" si="16"/>
        <v>141</v>
      </c>
      <c r="B170" s="9" t="s">
        <v>83</v>
      </c>
      <c r="C170" s="8" t="s">
        <v>11</v>
      </c>
      <c r="D170" s="14">
        <v>4</v>
      </c>
      <c r="E170" s="23"/>
      <c r="F170" s="47">
        <f t="shared" si="15"/>
        <v>0</v>
      </c>
    </row>
    <row r="171" spans="1:6" ht="26.25">
      <c r="A171" s="52">
        <f t="shared" si="16"/>
        <v>142</v>
      </c>
      <c r="B171" s="9" t="s">
        <v>162</v>
      </c>
      <c r="C171" s="8" t="s">
        <v>11</v>
      </c>
      <c r="D171" s="14">
        <v>4</v>
      </c>
      <c r="E171" s="23"/>
      <c r="F171" s="47">
        <f t="shared" si="15"/>
        <v>0</v>
      </c>
    </row>
    <row r="172" spans="1:6" ht="39">
      <c r="A172" s="52">
        <f t="shared" si="16"/>
        <v>143</v>
      </c>
      <c r="B172" s="9" t="s">
        <v>163</v>
      </c>
      <c r="C172" s="8" t="s">
        <v>11</v>
      </c>
      <c r="D172" s="14">
        <v>1</v>
      </c>
      <c r="E172" s="23"/>
      <c r="F172" s="47">
        <f t="shared" si="15"/>
        <v>0</v>
      </c>
    </row>
    <row r="173" spans="1:6" ht="26.25">
      <c r="A173" s="52">
        <f t="shared" si="16"/>
        <v>144</v>
      </c>
      <c r="B173" s="9" t="s">
        <v>84</v>
      </c>
      <c r="C173" s="8" t="s">
        <v>11</v>
      </c>
      <c r="D173" s="14">
        <v>1</v>
      </c>
      <c r="E173" s="23"/>
      <c r="F173" s="47">
        <f t="shared" si="15"/>
        <v>0</v>
      </c>
    </row>
    <row r="174" spans="1:6" ht="26.25">
      <c r="A174" s="52">
        <f t="shared" si="16"/>
        <v>145</v>
      </c>
      <c r="B174" s="9" t="s">
        <v>85</v>
      </c>
      <c r="C174" s="8" t="s">
        <v>11</v>
      </c>
      <c r="D174" s="14">
        <v>1</v>
      </c>
      <c r="E174" s="23"/>
      <c r="F174" s="47">
        <f t="shared" si="15"/>
        <v>0</v>
      </c>
    </row>
    <row r="175" spans="1:6" ht="12.75">
      <c r="A175" s="52">
        <f t="shared" si="16"/>
        <v>146</v>
      </c>
      <c r="B175" s="9" t="s">
        <v>86</v>
      </c>
      <c r="C175" s="8" t="s">
        <v>11</v>
      </c>
      <c r="D175" s="14">
        <v>2</v>
      </c>
      <c r="E175" s="23"/>
      <c r="F175" s="47">
        <f t="shared" si="15"/>
        <v>0</v>
      </c>
    </row>
    <row r="176" spans="1:6" ht="12.75">
      <c r="A176" s="52">
        <f t="shared" si="16"/>
        <v>147</v>
      </c>
      <c r="B176" s="9" t="s">
        <v>87</v>
      </c>
      <c r="C176" s="8" t="s">
        <v>1</v>
      </c>
      <c r="D176" s="14">
        <v>15</v>
      </c>
      <c r="E176" s="23"/>
      <c r="F176" s="47">
        <f t="shared" si="15"/>
        <v>0</v>
      </c>
    </row>
    <row r="177" spans="1:6" ht="26.25">
      <c r="A177" s="52">
        <f t="shared" si="16"/>
        <v>148</v>
      </c>
      <c r="B177" s="9" t="s">
        <v>88</v>
      </c>
      <c r="C177" s="8" t="s">
        <v>1</v>
      </c>
      <c r="D177" s="14">
        <v>15</v>
      </c>
      <c r="E177" s="23"/>
      <c r="F177" s="47">
        <f t="shared" si="15"/>
        <v>0</v>
      </c>
    </row>
    <row r="178" spans="1:6" ht="12.75">
      <c r="A178" s="52">
        <f t="shared" si="16"/>
        <v>149</v>
      </c>
      <c r="B178" s="9" t="s">
        <v>89</v>
      </c>
      <c r="C178" s="8" t="s">
        <v>1</v>
      </c>
      <c r="D178" s="14">
        <v>12</v>
      </c>
      <c r="E178" s="23"/>
      <c r="F178" s="47">
        <f t="shared" si="15"/>
        <v>0</v>
      </c>
    </row>
    <row r="179" spans="1:6" ht="12.75">
      <c r="A179" s="52">
        <f t="shared" si="16"/>
        <v>150</v>
      </c>
      <c r="B179" s="9" t="s">
        <v>90</v>
      </c>
      <c r="C179" s="8" t="s">
        <v>1</v>
      </c>
      <c r="D179" s="14">
        <v>12</v>
      </c>
      <c r="E179" s="23"/>
      <c r="F179" s="47">
        <f t="shared" si="15"/>
        <v>0</v>
      </c>
    </row>
    <row r="180" spans="1:6" ht="26.25">
      <c r="A180" s="52">
        <f t="shared" si="16"/>
        <v>151</v>
      </c>
      <c r="B180" s="9" t="s">
        <v>167</v>
      </c>
      <c r="C180" s="8" t="s">
        <v>1</v>
      </c>
      <c r="D180" s="14">
        <v>12</v>
      </c>
      <c r="E180" s="23"/>
      <c r="F180" s="47">
        <f t="shared" si="15"/>
        <v>0</v>
      </c>
    </row>
    <row r="181" spans="1:6" ht="12.75">
      <c r="A181" s="52">
        <f t="shared" si="16"/>
        <v>152</v>
      </c>
      <c r="B181" s="9" t="s">
        <v>91</v>
      </c>
      <c r="C181" s="8" t="s">
        <v>11</v>
      </c>
      <c r="D181" s="14">
        <v>1</v>
      </c>
      <c r="E181" s="23"/>
      <c r="F181" s="47">
        <f t="shared" si="15"/>
        <v>0</v>
      </c>
    </row>
    <row r="182" spans="1:6" ht="12.75">
      <c r="A182" s="52">
        <f t="shared" si="16"/>
        <v>153</v>
      </c>
      <c r="B182" s="9" t="s">
        <v>164</v>
      </c>
      <c r="C182" s="8" t="s">
        <v>11</v>
      </c>
      <c r="D182" s="14">
        <v>2</v>
      </c>
      <c r="E182" s="23"/>
      <c r="F182" s="47">
        <f t="shared" si="15"/>
        <v>0</v>
      </c>
    </row>
    <row r="183" spans="1:6" ht="12.75">
      <c r="A183" s="52">
        <f t="shared" si="16"/>
        <v>154</v>
      </c>
      <c r="B183" s="9" t="s">
        <v>92</v>
      </c>
      <c r="C183" s="8" t="s">
        <v>11</v>
      </c>
      <c r="D183" s="14">
        <v>11</v>
      </c>
      <c r="E183" s="23"/>
      <c r="F183" s="47">
        <f t="shared" si="15"/>
        <v>0</v>
      </c>
    </row>
    <row r="184" spans="1:6" ht="13.5" thickBot="1">
      <c r="A184" s="54"/>
      <c r="B184" s="18"/>
      <c r="C184" s="18"/>
      <c r="D184" s="38"/>
      <c r="E184" s="12"/>
      <c r="F184" s="86">
        <f>SUM(F162:F183)</f>
        <v>0</v>
      </c>
    </row>
    <row r="185" spans="1:6" ht="14.25" thickBot="1">
      <c r="A185" s="100"/>
      <c r="B185" s="101"/>
      <c r="C185" s="101"/>
      <c r="D185" s="102"/>
      <c r="E185" s="92" t="s">
        <v>173</v>
      </c>
      <c r="F185" s="87">
        <f>F160+F184</f>
        <v>0</v>
      </c>
    </row>
    <row r="186" spans="1:6" ht="13.5" thickBot="1">
      <c r="A186" s="66"/>
      <c r="B186" s="67"/>
      <c r="C186" s="67"/>
      <c r="D186" s="41"/>
      <c r="E186" s="34"/>
      <c r="F186" s="49"/>
    </row>
    <row r="187" spans="1:6" s="141" customFormat="1" ht="12.75">
      <c r="A187" s="149" t="s">
        <v>175</v>
      </c>
      <c r="B187" s="150"/>
      <c r="C187" s="150"/>
      <c r="D187" s="150"/>
      <c r="E187" s="151"/>
      <c r="F187" s="140">
        <f>F20+F48+F51+F145+F185</f>
        <v>0</v>
      </c>
    </row>
    <row r="188" spans="1:6" s="141" customFormat="1" ht="12.75">
      <c r="A188" s="152" t="s">
        <v>14</v>
      </c>
      <c r="B188" s="153"/>
      <c r="C188" s="153"/>
      <c r="D188" s="153"/>
      <c r="E188" s="154"/>
      <c r="F188" s="142">
        <f>ROUND(F187*20%,2)</f>
        <v>0</v>
      </c>
    </row>
    <row r="189" spans="1:6" s="141" customFormat="1" ht="13.5" thickBot="1">
      <c r="A189" s="155" t="s">
        <v>15</v>
      </c>
      <c r="B189" s="156"/>
      <c r="C189" s="156"/>
      <c r="D189" s="156"/>
      <c r="E189" s="157"/>
      <c r="F189" s="143">
        <f>SUM(F187:F188)</f>
        <v>0</v>
      </c>
    </row>
    <row r="190" spans="1:6" ht="13.5" thickBot="1">
      <c r="A190" s="116"/>
      <c r="B190" s="117"/>
      <c r="C190" s="117"/>
      <c r="D190" s="117"/>
      <c r="E190" s="118"/>
      <c r="F190" s="119"/>
    </row>
    <row r="191" spans="1:6" s="141" customFormat="1" ht="12.75">
      <c r="A191" s="149" t="s">
        <v>192</v>
      </c>
      <c r="B191" s="150"/>
      <c r="C191" s="150"/>
      <c r="D191" s="150"/>
      <c r="E191" s="151"/>
      <c r="F191" s="140"/>
    </row>
    <row r="192" spans="1:6" s="141" customFormat="1" ht="12.75">
      <c r="A192" s="152" t="s">
        <v>14</v>
      </c>
      <c r="B192" s="153"/>
      <c r="C192" s="153"/>
      <c r="D192" s="153"/>
      <c r="E192" s="154"/>
      <c r="F192" s="142">
        <f>ROUND(F191*20%,2)</f>
        <v>0</v>
      </c>
    </row>
    <row r="193" spans="1:6" s="141" customFormat="1" ht="13.5" thickBot="1">
      <c r="A193" s="155" t="s">
        <v>15</v>
      </c>
      <c r="B193" s="156"/>
      <c r="C193" s="156"/>
      <c r="D193" s="156"/>
      <c r="E193" s="157"/>
      <c r="F193" s="143">
        <f>SUM(F191:F192)</f>
        <v>0</v>
      </c>
    </row>
    <row r="194" spans="1:6" s="4" customFormat="1" ht="12.75">
      <c r="A194" s="103"/>
      <c r="B194" s="103"/>
      <c r="C194" s="103"/>
      <c r="D194" s="104"/>
      <c r="E194" s="105"/>
      <c r="F194" s="106"/>
    </row>
    <row r="195" spans="1:6" s="4" customFormat="1" ht="13.5" thickBot="1">
      <c r="A195" s="103"/>
      <c r="B195" s="103"/>
      <c r="C195" s="103"/>
      <c r="D195" s="104"/>
      <c r="E195" s="105"/>
      <c r="F195" s="106"/>
    </row>
    <row r="196" spans="1:6" s="4" customFormat="1" ht="23.25" customHeight="1" thickBot="1">
      <c r="A196" s="165" t="s">
        <v>185</v>
      </c>
      <c r="B196" s="166"/>
      <c r="C196" s="166"/>
      <c r="D196" s="166"/>
      <c r="E196" s="166"/>
      <c r="F196" s="167"/>
    </row>
    <row r="197" spans="1:6" s="4" customFormat="1" ht="52.5">
      <c r="A197" s="124"/>
      <c r="B197" s="107" t="s">
        <v>186</v>
      </c>
      <c r="C197" s="108" t="s">
        <v>179</v>
      </c>
      <c r="D197" s="108" t="s">
        <v>182</v>
      </c>
      <c r="E197" s="108" t="s">
        <v>183</v>
      </c>
      <c r="F197" s="125" t="s">
        <v>184</v>
      </c>
    </row>
    <row r="198" spans="1:6" s="4" customFormat="1" ht="12.75">
      <c r="A198" s="126"/>
      <c r="B198" s="110" t="s">
        <v>187</v>
      </c>
      <c r="C198" s="111">
        <v>1200</v>
      </c>
      <c r="D198" s="111" t="s">
        <v>180</v>
      </c>
      <c r="E198" s="112">
        <f>F20</f>
        <v>0</v>
      </c>
      <c r="F198" s="127">
        <f>E198/C198</f>
        <v>0</v>
      </c>
    </row>
    <row r="199" spans="1:6" s="4" customFormat="1" ht="26.25">
      <c r="A199" s="126"/>
      <c r="B199" s="110" t="s">
        <v>188</v>
      </c>
      <c r="C199" s="111">
        <v>5010</v>
      </c>
      <c r="D199" s="111" t="s">
        <v>180</v>
      </c>
      <c r="E199" s="112">
        <f>F48</f>
        <v>0</v>
      </c>
      <c r="F199" s="127">
        <f>E199/C199</f>
        <v>0</v>
      </c>
    </row>
    <row r="200" spans="1:6" ht="12.75">
      <c r="A200" s="53"/>
      <c r="B200" s="110" t="s">
        <v>189</v>
      </c>
      <c r="C200" s="111">
        <v>1</v>
      </c>
      <c r="D200" s="111" t="s">
        <v>11</v>
      </c>
      <c r="E200" s="113">
        <f>F145+F185</f>
        <v>0</v>
      </c>
      <c r="F200" s="127">
        <f>E200/C200</f>
        <v>0</v>
      </c>
    </row>
    <row r="201" spans="1:6" ht="66" thickBot="1">
      <c r="A201" s="128"/>
      <c r="B201" s="129" t="s">
        <v>190</v>
      </c>
      <c r="C201" s="130">
        <v>12636</v>
      </c>
      <c r="D201" s="130" t="s">
        <v>181</v>
      </c>
      <c r="E201" s="131">
        <f>F51</f>
        <v>0</v>
      </c>
      <c r="F201" s="132">
        <f>E201/C201</f>
        <v>0</v>
      </c>
    </row>
    <row r="202" spans="1:5" ht="12.75">
      <c r="A202" s="133"/>
      <c r="B202" s="134" t="s">
        <v>175</v>
      </c>
      <c r="C202" s="134"/>
      <c r="D202" s="135"/>
      <c r="E202" s="136">
        <f>SUM(E198:E201)</f>
        <v>0</v>
      </c>
    </row>
    <row r="203" spans="1:5" ht="12.75">
      <c r="A203" s="53"/>
      <c r="B203" s="109" t="s">
        <v>14</v>
      </c>
      <c r="C203" s="109"/>
      <c r="D203" s="114"/>
      <c r="E203" s="68">
        <f>ROUND(E202*20%,2)</f>
        <v>0</v>
      </c>
    </row>
    <row r="204" spans="1:5" ht="13.5" thickBot="1">
      <c r="A204" s="128"/>
      <c r="B204" s="137" t="s">
        <v>15</v>
      </c>
      <c r="C204" s="137"/>
      <c r="D204" s="138"/>
      <c r="E204" s="139">
        <f>SUM(E202:E203)</f>
        <v>0</v>
      </c>
    </row>
    <row r="205" spans="1:6" ht="15.75" thickBot="1">
      <c r="A205" s="84"/>
      <c r="B205" s="84"/>
      <c r="C205" s="84"/>
      <c r="D205" s="84"/>
      <c r="E205" s="84"/>
      <c r="F205" s="84"/>
    </row>
    <row r="206" spans="1:5" ht="12.75">
      <c r="A206" s="133"/>
      <c r="B206" s="134" t="s">
        <v>192</v>
      </c>
      <c r="C206" s="134"/>
      <c r="D206" s="135"/>
      <c r="E206" s="136"/>
    </row>
    <row r="207" spans="1:5" ht="12.75">
      <c r="A207" s="53"/>
      <c r="B207" s="109" t="s">
        <v>14</v>
      </c>
      <c r="C207" s="109"/>
      <c r="D207" s="114"/>
      <c r="E207" s="68">
        <f>ROUND(E206*20%,2)</f>
        <v>0</v>
      </c>
    </row>
    <row r="208" spans="1:5" ht="13.5" thickBot="1">
      <c r="A208" s="128"/>
      <c r="B208" s="137" t="s">
        <v>15</v>
      </c>
      <c r="C208" s="137"/>
      <c r="D208" s="138"/>
      <c r="E208" s="139">
        <f>SUM(E206:E207)</f>
        <v>0</v>
      </c>
    </row>
    <row r="209" spans="1:5" ht="13.5" thickBot="1">
      <c r="A209" s="120"/>
      <c r="B209" s="121"/>
      <c r="C209" s="121"/>
      <c r="D209" s="122"/>
      <c r="E209" s="123"/>
    </row>
    <row r="210" spans="1:6" ht="165.75" customHeight="1" thickBot="1">
      <c r="A210" s="146" t="s">
        <v>193</v>
      </c>
      <c r="B210" s="147"/>
      <c r="C210" s="147"/>
      <c r="D210" s="147"/>
      <c r="E210" s="147"/>
      <c r="F210" s="148"/>
    </row>
    <row r="211" spans="1:6" ht="15">
      <c r="A211" s="84"/>
      <c r="B211" s="84"/>
      <c r="C211" s="84"/>
      <c r="D211" s="84"/>
      <c r="E211" s="84"/>
      <c r="F211" s="84"/>
    </row>
    <row r="212" spans="1:6" ht="15.75">
      <c r="A212" s="84"/>
      <c r="B212" s="145" t="s">
        <v>177</v>
      </c>
      <c r="C212" s="84"/>
      <c r="D212" s="84"/>
      <c r="E212" s="84"/>
      <c r="F212" s="84"/>
    </row>
    <row r="213" spans="1:6" ht="13.5" customHeight="1">
      <c r="A213" s="84"/>
      <c r="B213" s="115" t="s">
        <v>176</v>
      </c>
      <c r="C213" s="84"/>
      <c r="D213" s="84"/>
      <c r="E213" s="84"/>
      <c r="F213" s="84"/>
    </row>
    <row r="214" spans="1:6" ht="13.5" customHeight="1">
      <c r="A214" s="84"/>
      <c r="B214" s="115" t="s">
        <v>178</v>
      </c>
      <c r="C214" s="84"/>
      <c r="D214" s="84"/>
      <c r="E214" s="84"/>
      <c r="F214" s="84"/>
    </row>
  </sheetData>
  <sheetProtection/>
  <mergeCells count="11">
    <mergeCell ref="A189:E189"/>
    <mergeCell ref="A210:F210"/>
    <mergeCell ref="A191:E191"/>
    <mergeCell ref="A192:E192"/>
    <mergeCell ref="A193:E193"/>
    <mergeCell ref="A1:F1"/>
    <mergeCell ref="A3:F3"/>
    <mergeCell ref="A5:F5"/>
    <mergeCell ref="A196:F196"/>
    <mergeCell ref="A187:E187"/>
    <mergeCell ref="A188:E188"/>
  </mergeCells>
  <printOptions horizontalCentered="1"/>
  <pageMargins left="0.7874015748031497" right="0.3937007874015748" top="0.7480314960629921" bottom="0.6299212598425197" header="0.5118110236220472" footer="0.2755905511811024"/>
  <pageSetup fitToHeight="0" orientation="portrait" paperSize="9" scale="85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</dc:creator>
  <cp:keywords/>
  <dc:description/>
  <cp:lastModifiedBy>User</cp:lastModifiedBy>
  <cp:lastPrinted>2018-10-30T12:21:15Z</cp:lastPrinted>
  <dcterms:created xsi:type="dcterms:W3CDTF">2003-09-04T12:06:53Z</dcterms:created>
  <dcterms:modified xsi:type="dcterms:W3CDTF">2018-12-04T09:50:11Z</dcterms:modified>
  <cp:category/>
  <cp:version/>
  <cp:contentType/>
  <cp:contentStatus/>
</cp:coreProperties>
</file>