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0" windowWidth="12348" windowHeight="11388" tabRatio="870" activeTab="0"/>
  </bookViews>
  <sheets>
    <sheet name="KSS-OB.POZICIYA_3" sheetId="1" r:id="rId1"/>
  </sheets>
  <externalReferences>
    <externalReference r:id="rId4"/>
  </externalReferences>
  <definedNames>
    <definedName name="_xlnm.Print_Area" localSheetId="0">'KSS-OB.POZICIYA_3'!$A$1:$F$252</definedName>
    <definedName name="_xlnm.Print_Titles" localSheetId="0">'KSS-OB.POZICIYA_3'!$6:$7</definedName>
    <definedName name="Z_3142F84F_D6A9_4D06_B560_9BE66877479A_.wvu.PrintTitles" localSheetId="0" hidden="1">'KSS-OB.POZICIYA_3'!$1:$7</definedName>
    <definedName name="Z_48E15A38_C9D6_479D_9EB2_40FBF56F06EC_.wvu.PrintTitles" localSheetId="0" hidden="1">'KSS-OB.POZICIYA_3'!$1:$7</definedName>
    <definedName name="Z_8C492974_0BBB_4EE0_B32E_F6C6E8E65DCA_.wvu.PrintTitles" localSheetId="0" hidden="1">'KSS-OB.POZICIYA_3'!$1:$7</definedName>
    <definedName name="Z_951054D0_662B_11D5_8B89_00409534CFF1_.wvu.PrintTitles" localSheetId="0" hidden="1">'KSS-OB.POZICIYA_3'!$1:$7</definedName>
    <definedName name="Z_9B42D664_BDC5_4376_B659_2490BF67A191_.wvu.PrintTitles" localSheetId="0" hidden="1">'KSS-OB.POZICIYA_3'!$1:$7</definedName>
    <definedName name="Z_A7DAD745_3044_495E_BDDE_B62C222BDD12_.wvu.PrintTitles" localSheetId="0" hidden="1">'KSS-OB.POZICIYA_3'!$1:$7</definedName>
    <definedName name="Z_BC9F96C5_1BAA_4BD2_BDAD_8E5E33A8139C_.wvu.PrintTitles" localSheetId="0" hidden="1">'KSS-OB.POZICIYA_3'!$1:$7</definedName>
    <definedName name="Z_D608E404_492D_47B9_BD0D_7504F99E1772_.wvu.PrintTitles" localSheetId="0" hidden="1">'KSS-OB.POZICIYA_3'!$1:$7</definedName>
    <definedName name="Z_D89D6F2B_F6B0_4748_AAA8_289DF1E44E78_.wvu.PrintTitles" localSheetId="0" hidden="1">'KSS-OB.POZICIYA_3'!$1:$7</definedName>
    <definedName name="Z_DDBB7820_1FFC_11D8_B0B1_0020ED6F0D40_.wvu.PrintTitles" localSheetId="0" hidden="1">'KSS-OB.POZICIYA_3'!$1:$7</definedName>
    <definedName name="Z_DF859633_5DAF_40C6_AA98_E2DB01B1141F_.wvu.PrintTitles" localSheetId="0" hidden="1">'KSS-OB.POZICIYA_3'!$1:$7</definedName>
    <definedName name="Z_E1DB91F9_B4F3_4922_8F27_C42C51848CD3_.wvu.PrintTitles" localSheetId="0" hidden="1">'KSS-OB.POZICIYA_3'!$1:$7</definedName>
    <definedName name="Z_E3A50233_C556_427E_AABA_FA56A59F07A1_.wvu.PrintTitles" localSheetId="0" hidden="1">'KSS-OB.POZICIYA_3'!$1:$7</definedName>
    <definedName name="Z_FCDA3C55_77B7_4EEA_AF76_1781499C902F_.wvu.PrintTitles" localSheetId="0" hidden="1">'KSS-OB.POZICIYA_3'!$1:$7</definedName>
    <definedName name="д" localSheetId="0">'[1]знаци'!#REF!</definedName>
    <definedName name="д">'[1]знаци'!#REF!</definedName>
    <definedName name="л" localSheetId="0">'[1]знаци'!#REF!</definedName>
    <definedName name="л">'[1]знаци'!#REF!</definedName>
  </definedNames>
  <calcPr fullCalcOnLoad="1"/>
</workbook>
</file>

<file path=xl/sharedStrings.xml><?xml version="1.0" encoding="utf-8"?>
<sst xmlns="http://schemas.openxmlformats.org/spreadsheetml/2006/main" count="427" uniqueCount="162">
  <si>
    <t>ТЕСЕН ИЗКОП (В=0.6 ДО 1.2М, Н ДО 2) В СРЕДНО СКАЛНИ ПОЧВИ</t>
  </si>
  <si>
    <t>ТЕСЕН ИЗКОП (В=0.6 ДО 1.2М, Н ДО 2) В СКАЛНИ ПОЧВИ</t>
  </si>
  <si>
    <t>ПРЕХВЪРЛЯНЕ НА ЗЕМНА ПОЧВА ДО 3М ХОРИЗОНТАЛНО И 2М ВЕРТИКАЛНО РАЗСТОЯНИЕ - РЪЧНО</t>
  </si>
  <si>
    <t>ПРЕХВЪРЛЯНЕ НА СРЕДНО СКАЛНА ПОЧВА ДО 3М ХОРИЗОНТАЛНО И 2М ВЕРТИКАЛНО РАЗСТОЯНИЕ - РЪЧНО</t>
  </si>
  <si>
    <t>ПРЕХВЪРЛЯНЕ НА СКАЛНИ ПОЧВИ ДО 3М ХОРИЗОНТАЛНО И 2М ВЕРТИКАЛНО РАЗСТОЯНИЕ - РЪЧНО</t>
  </si>
  <si>
    <t>ПОДЛОЖКИ ПЯСЪК</t>
  </si>
  <si>
    <t>ДЕМОНТАЖ НА СЪЩЕСТВУВАЩ ВОДОПРОВОД</t>
  </si>
  <si>
    <t>ХИДРАВЛИЧНО ИЗПИТВАНЕ НА ТРЪБИ HDPE Ф90</t>
  </si>
  <si>
    <t>НАПРАВА НА БЕТОННИ ОПОРНИ БЛОКОВЕ</t>
  </si>
  <si>
    <t>ПРЕХОД ПРЕЗ РЕКИ И ДЕРЕТА (НАДЗЕМНО) + ПОСТАВЯНЕ НА КОМПЕНСАТОРИ</t>
  </si>
  <si>
    <t>ДЕЗИНФЕКЦИЯ ВОДОПРОВОД Ф90</t>
  </si>
  <si>
    <t>ДОСТАВКА И МОНТАЖ ТРОЙНИК 90</t>
  </si>
  <si>
    <t>ОБРАТЕН НАСИП ОТ СКАЛНИ ПОЧВИ С УПЛЪТНЯВАНЕ НА ПЛАСТОВЕ ОТ 20СМ</t>
  </si>
  <si>
    <t>ОБРАТЕН НАСИП ОТ СРЕДНО СКАЛНИ ПОЧВИ С УПЛЪТНЯВАНЕ НА ПЛАСТОВЕ ОТ 20СМ</t>
  </si>
  <si>
    <t>ОБРАТЕН НАСИП ОТ ЗЕМНИ ПОЧВИ С УПЛЪТНЯВАНЕ НА ПЛАСТОВЕ ОТ 20СМ</t>
  </si>
  <si>
    <t>МОТОРНА ПОМПА ЗА ВОДОЧЕРПАНЕ</t>
  </si>
  <si>
    <t>СИГНАЛНА ЛЕНТА /ЧЕРВЕНО И БЯЛО/ ЗА ОГРАЖДАНЕ НА ИЗКОПИ</t>
  </si>
  <si>
    <t>СИГНАЛНА ЛЕНТА НАД ТРЪБИ С МЕТАЛНА НИШКА</t>
  </si>
  <si>
    <t>ВРЕМЕННА ОРГАНИЗАЦИЯ НА ДВИЖЕНИЕТО</t>
  </si>
  <si>
    <t>НАПРАВА НА ВОДОПРОВОДНИ ШАХТИ</t>
  </si>
  <si>
    <t xml:space="preserve"> - ИЗПРАЗНИТЕЛНА ШАХТА</t>
  </si>
  <si>
    <t xml:space="preserve"> - ШАХТА ВЪЗДУШНИК </t>
  </si>
  <si>
    <t xml:space="preserve">ВОДОПРОВОДНА АРМАТУРА ЗА ШАХТИ </t>
  </si>
  <si>
    <t xml:space="preserve">ЦИМЕНТОВА ЗАМАЗКА 1:2 </t>
  </si>
  <si>
    <t>ИЗМАЗВАНЕ С ВОДОУСТОЙЧИВ РАЗТВОР</t>
  </si>
  <si>
    <t>ВОДОПРОВОДНА АРМАТУРА - ФЛАНЦИ, ФИЛТЪР И ДР-КОМПЛЕКТ</t>
  </si>
  <si>
    <t>РАЗКРИВАНЕ (РАКОПАВАНЕ) НА КАПТАЖА - РЪЧНО</t>
  </si>
  <si>
    <t>ПОЧИСТВАНЕ ОТ НАНОСИ НА ВОДОНОСЕН ПЛАСТ, КАМЕННИ ФИЛТРИ</t>
  </si>
  <si>
    <t>ВЪЗСТАНОВЯВАНЕ НА НАСИП, ФИЛТРИ - РЪЧНО</t>
  </si>
  <si>
    <t xml:space="preserve">ОГРАДА МЕТАЛНА-АЖУРНА С ФУНДАМЕНТИ </t>
  </si>
  <si>
    <t>ВРАТА</t>
  </si>
  <si>
    <t>ИНФОРМАЦИОННИ ТАБЕЛИ</t>
  </si>
  <si>
    <t>ДОСТАВКА И МОНТАЖ НА ТРЪБИ HDPE 100  SDR17.4  PN25  Ф90X12.3, С ФИТИНГИ</t>
  </si>
  <si>
    <t>бр</t>
  </si>
  <si>
    <t>100м</t>
  </si>
  <si>
    <t>мсм</t>
  </si>
  <si>
    <t>ДОСТАВКА И МОНТАЖ НА АВТОМАТИЧЕН ВЪЗДУШНИК Ф2"(DN50)</t>
  </si>
  <si>
    <t>МОНТАЖНА ЧАСТ</t>
  </si>
  <si>
    <t>ЕЛЕКТРО</t>
  </si>
  <si>
    <t xml:space="preserve"> РЕКОНСТРУКЦИЯ СЪЩЕСТВУВАЩ РЕЗЕРВОАР</t>
  </si>
  <si>
    <t>ОБЩА ДЪЛЖИНА - 2032М. (1517.3+464+50)</t>
  </si>
  <si>
    <t>Ф90 / Ф90 / Ф90</t>
  </si>
  <si>
    <t xml:space="preserve"> - ШАХТА ПРЕД РЕЗЕРВОАР ПРЕХОД ПРЕЗ ПЪТ</t>
  </si>
  <si>
    <t>ПРЕВОЗ СЪС САМОСВАЛ НА СТРОИТЕЛНИ ОТПАДЪЦИ НА 15КМ</t>
  </si>
  <si>
    <t xml:space="preserve">ИЗКОП РЪЧЕН СРЕДНО СКАЛНИ ПОЧВИ </t>
  </si>
  <si>
    <t xml:space="preserve">ИЗКОП МАШИНЕН СРЕДНО СКАЛНИ ПОЧВИ </t>
  </si>
  <si>
    <t>ИЗКОП ЗА ВЪНШНА ПОДПОРНА СТЕНА</t>
  </si>
  <si>
    <t xml:space="preserve">НАТОВАРВАНЕ И ИЗВОЗВАНЕ НА ИЗЛИШНИ ЗЕМНИ МАСИ </t>
  </si>
  <si>
    <t>КОФРАЖ ЗА ПОДЛОЖЕН БЕТОН</t>
  </si>
  <si>
    <t>КОФРАЖ НА ФУНДАМЕНТНА ПЛОЧА</t>
  </si>
  <si>
    <t>КОФРАЖ ЗА СТЕНИ</t>
  </si>
  <si>
    <t>КОФРАЖ ЗА ПОКРИВНИ ПЛОЧИ И БОРД</t>
  </si>
  <si>
    <t>КОФРАЖ ЗА ВЪНШНА ПОДПОРНА СТЕНА</t>
  </si>
  <si>
    <t>ГРИЖИ ЗА БЕТОН</t>
  </si>
  <si>
    <t>БЕТОН В10 - ПОДЛОЖЕН БЕТОН</t>
  </si>
  <si>
    <t>БЕТОН В25 W0.6 - СТЕНИ D30СМ</t>
  </si>
  <si>
    <t>БЕТОН В25 W0.6 - ФУНДАМЕНТНА ПЛОЧА</t>
  </si>
  <si>
    <t>БЕТОН В25 W0.6 - ПОКРИВНА ПЛОЧА</t>
  </si>
  <si>
    <t>БЕТОН В25 W0.6 - ВЪНШНА ПОДПОРНА СТЕНА</t>
  </si>
  <si>
    <t>АРМИРОВКА AIII - ФУНДАМЕНТНА ПЛОЧА</t>
  </si>
  <si>
    <t>АРМИРОВКА AI - ЗА СТЕНИ</t>
  </si>
  <si>
    <t>АРМИРОВКА AIII - ЗА СТЕНИ</t>
  </si>
  <si>
    <t>АРМИРОВКА AI - ЗА ПОКРИВНИ ПЛОЧИ</t>
  </si>
  <si>
    <t>АРМИРОВКА AIII - ЗА ПОКРИВНИ ПЛОЧИ</t>
  </si>
  <si>
    <t>АРМИРОВКА AI - ЗА ВЪНШНА ПОДПОРНА СТЕНА</t>
  </si>
  <si>
    <t>АРМИРОВКА AIII - ЗА ВЪНШНА ПОДПОРНА СТЕНА</t>
  </si>
  <si>
    <t>ИЗПИТВАНЕ НА ВОДОПЛЪТНОСТ</t>
  </si>
  <si>
    <t>ДВУКРАТНО НАМАЗВАНЕ С БИТУМ - ВЪНШНА ХИДРОИЗОЛАЦИЯ НА СТЕНИ</t>
  </si>
  <si>
    <t>ДВУКРАТНО НАМАЗВАНЕ С БИТУМ - ВЪНШНА ХИДРОИЗОЛАЦИЯ НА ПОКРИВНА ПЛОЧА</t>
  </si>
  <si>
    <t>ЦИМЕНТОВА ЗАМАЗКА 1:2 - 1.5 СМ - ЗА ПОД МОКРА КАМЕРА</t>
  </si>
  <si>
    <t>ЦИМЕНТОВА ЗАМАЗКА 1:1 - 0.5 СМ - ЗА ПОД МОКРА КАМЕРА</t>
  </si>
  <si>
    <t>ЦИМЕНТОВА ЗАМАЗКА 1:2 - 1.5 СМ - ЗА СТЕНИ МОКРА КАМЕРА</t>
  </si>
  <si>
    <t>ЦИМЕНТОВА ЗАМАЗКА 1:1 - 0.5 СМ - ЗА СТЕНИ МОКРА КАМЕРА</t>
  </si>
  <si>
    <t>ЦИМЕНТОВА ЗАМАЗКА 1:2 - 1.5 СМ - ЗА ТАВАН</t>
  </si>
  <si>
    <t xml:space="preserve">ОБРАТНО ЗАСИПВАНЕ ЗЕМНИ ПОЧВИ </t>
  </si>
  <si>
    <t>СТОМАНЕНА КОНСТРУКЦИЯ ЗА ПЛОЩАДКА</t>
  </si>
  <si>
    <t>СТОМАНЕНА НАСТИЛКА ОТ РИФЕЛОВА ЛАМАРИНА</t>
  </si>
  <si>
    <t>СТОМАНЕНИ СТЪЛБИ И ПРЕДПАЗНИ ПАРАПЕТИ</t>
  </si>
  <si>
    <t>АНКЕРНИ ДЮБЕЛИ ВСА М12Х150</t>
  </si>
  <si>
    <t>ГРУНДИРАНЕ И БОЯДИСВАНЕ НА СТОМАНЕНИ КОНСТРУКТИВНИ ЕЛЕМЕНТИ</t>
  </si>
  <si>
    <t>МЕТАЛНА ВРАТА 100/200</t>
  </si>
  <si>
    <t>ДВУКРИЛА ВРАТА 2Х45/200</t>
  </si>
  <si>
    <t>ДОСТАВКА, МОНТАЖ  И НАСТРОЙКА НА ПОМПА И ХЛОРАТОРЕН АПАРАТ</t>
  </si>
  <si>
    <t>ДОСТАВКА И МОНТАЖ НА ФАСОННИ ЧАСТИ - КОМПЛЕКТ АРМАТУРИ И ТРЪБИ, ПО ДЕТАЙЛ</t>
  </si>
  <si>
    <t xml:space="preserve">ОСВЕТЛЕНИЕ, КОНТАКТИ И СИЛОВИ КОНСУМАТОРИ </t>
  </si>
  <si>
    <t>ДОСТАВКА И МОНТАЖ НА ЕЛЕКТРОМЕРНО ТАБЛО ПО СХЕМА</t>
  </si>
  <si>
    <t>ДОСТАВКА И МОНТАЖ НА ТАБЛО ПО СХЕМА</t>
  </si>
  <si>
    <t>НАПРАВА НА ИЗКОП 0,8/0,4М И ПОЛАГАНЕ НА ПЯСЪЧНА ВЪЗГЛВНИЦА</t>
  </si>
  <si>
    <t>ДОСТАВКА И МОНТАЖ НА ПВХ ТРЪБА Ф100</t>
  </si>
  <si>
    <t xml:space="preserve">ЗАРИВАНЕ НА ИЗКОП С ТРАМБОВАНЕ И ПОЛАГАНЕ НА СИГНАЛНА ПВХ ЛЕНТА </t>
  </si>
  <si>
    <t>ДОСТАВКА И МОНТАЖ НА ГОФРИРАНА ПВХ ТРЪБА Ф23</t>
  </si>
  <si>
    <t>ДОСТАВКА И ИЗТЕГЛЯНЕ НА СВТ 4Х6ММ2 В ТРЪБИ</t>
  </si>
  <si>
    <t>ДОСТАВКА И ИЗТЕГЛЯНЕ В ПВХ ТРЪБИ НА КАБЕЛ СВТ 3Х1,5ММ2</t>
  </si>
  <si>
    <t>ДОСТАВКА И МОНТАЖ НА СВТ 2Х2,5ММ2 НА СКОБИ</t>
  </si>
  <si>
    <t>ДОСТАВКА И МОНТАЖ НА СВТС 2Х2,5ММ2 НА СКОБИ</t>
  </si>
  <si>
    <t>ДОСТАВКА И МОНТАЖ НА СВТ 2Х4ММ2 НА СКОБИ</t>
  </si>
  <si>
    <t>ДОСТАВКА И МОНТАЖ НА СВТ 3Х1ММ2 НА СКОБИ</t>
  </si>
  <si>
    <t>ДОСТАВКА И МОНТАЖ НА КЛЮЧ ОБИКНОВЕН IP44</t>
  </si>
  <si>
    <t>ДОСТАВКА И МОНТАЖ НА КЛЮЧ PIR IP44</t>
  </si>
  <si>
    <t>ДОСТАВКА И МОНТАЖ НА ОСВЕТИТЕЛНИ ТЕЛА С ЛНЖ 50W IP44</t>
  </si>
  <si>
    <t>ДОСТАВКА И МОНТАЖ НА ОСВЕТИТЕЛНИ ТЕЛА С НЛВН 70W IP44 СЪС СТЪЛБОВЕ.</t>
  </si>
  <si>
    <t>ДОСТАВКА И МОНТАЖ НА КОНТАКТ 24V, 250W IP44</t>
  </si>
  <si>
    <t xml:space="preserve">ДОСТАВКА И МОНТАЖ НА РАЗКЛОНИТЕЛНА КУТИЯ </t>
  </si>
  <si>
    <t>ЗАЗЕМИТЕЛНА ИНСТАЛАЦИЯ</t>
  </si>
  <si>
    <t>ДОСТАВКА И МОНТАЖ НА ЖЕЛЯЗНА ПОЦИНКОВАНА ШИНА 40/4ММ</t>
  </si>
  <si>
    <t>НАПРАВА НА ЗАЗЕМЛЕНИЕ С 4 КОЛА 63/63/4 С ВИСОЧИНА 1,5М И ПРХОДНО СЪПРОТИВЛЕНИЕ ПО МАЛКО ИЛИ РАВНО НА 10Ω</t>
  </si>
  <si>
    <t xml:space="preserve">НАПРАВА НА ЗАЗЕМЛЕНИЕ С 1 КОЛ 63/63/4 С ВИСОЧИНА 1,5М </t>
  </si>
  <si>
    <t>ДОСТАВКА И МОНТАЖ НА СЪЕДИНИТЕЛНА ПЛАНКА</t>
  </si>
  <si>
    <t xml:space="preserve">ВРЕМЕННА ОРГАНИЗАЦИЯ НА СТРОИТЕЛСТВОТО </t>
  </si>
  <si>
    <t>КАПТАЖ 1</t>
  </si>
  <si>
    <t>ВОДОПРОВОДНА АРМАТУРА - СПИРАТЕЛНИ КРАНОВЕ, ФЛАНЦИ И ДР-КОМПЛЕКТ</t>
  </si>
  <si>
    <t>РАЗКРИВАНЕ (РАЗКОПАВАНЕ) НА КАПТАЖА - РЪЧНО</t>
  </si>
  <si>
    <t>ВЪЗСТАНОВЯВАНЕ НА ВРАТА И ФУГИРАНЕ ОКОЛО НЕЯ, ЗАКЛЮЧВАЩ МЕХАНИЗЪМ</t>
  </si>
  <si>
    <t>КАПТАЖ 2</t>
  </si>
  <si>
    <t>КАПТАЖ 3</t>
  </si>
  <si>
    <t>КАПТАЖ 4</t>
  </si>
  <si>
    <t>КАПТАЖ 5</t>
  </si>
  <si>
    <t>КАПТАЖ 6</t>
  </si>
  <si>
    <t>НОВ РЕЗЕРВОАР 40 М3</t>
  </si>
  <si>
    <t>м3</t>
  </si>
  <si>
    <t>м</t>
  </si>
  <si>
    <t>м2</t>
  </si>
  <si>
    <t>ПОЗИ-</t>
  </si>
  <si>
    <t>О П И С А Н И Е</t>
  </si>
  <si>
    <t>МЯР-</t>
  </si>
  <si>
    <t>КОЛИ-</t>
  </si>
  <si>
    <t>ЦИЯ</t>
  </si>
  <si>
    <t>НА ВИДОВЕТЕ РАБОТИ</t>
  </si>
  <si>
    <t>КА</t>
  </si>
  <si>
    <t>ЦЕНА</t>
  </si>
  <si>
    <t>бр.</t>
  </si>
  <si>
    <t>КОЛИЧЕСТВЕНО - СТОЙНОСТНА СМЕТКА</t>
  </si>
  <si>
    <t>ЧЕСТВО</t>
  </si>
  <si>
    <t>ДДС 20%:</t>
  </si>
  <si>
    <t>Всичко:</t>
  </si>
  <si>
    <t>кг</t>
  </si>
  <si>
    <t>Общо по т. ІІІ:</t>
  </si>
  <si>
    <t>Проект: „Реконструкция и рехабилитация на водоснабдителни системи и съоръжения на територията на община Мадан”</t>
  </si>
  <si>
    <t>СТРОИТЕЛНА ЧАСТ</t>
  </si>
  <si>
    <t>ОХРАНИТЕЛНА ЗОНА</t>
  </si>
  <si>
    <t>СОТ</t>
  </si>
  <si>
    <t>ТЕСЕН ИЗКОП (В=0.6 ДО 1.2М, Н ДО 2) В ЗЕМНИ ПОЧВИ</t>
  </si>
  <si>
    <t>ЕД.</t>
  </si>
  <si>
    <t>СТОЙНОСТ</t>
  </si>
  <si>
    <t>∑</t>
  </si>
  <si>
    <t>Р Е К А П И Т У Л А Ц И Я:</t>
  </si>
  <si>
    <t>Коли-чество</t>
  </si>
  <si>
    <t>Мярка</t>
  </si>
  <si>
    <t>Стойност</t>
  </si>
  <si>
    <t>Ед.цена</t>
  </si>
  <si>
    <t>л.м</t>
  </si>
  <si>
    <t>Общо :</t>
  </si>
  <si>
    <t xml:space="preserve">УЧАСТНИК: </t>
  </si>
  <si>
    <t>…………………………..</t>
  </si>
  <si>
    <t>(име, подпис, печат)</t>
  </si>
  <si>
    <r>
      <t>ОБОСОБЕНА ПОЗИЦИЯ № 3:</t>
    </r>
    <r>
      <rPr>
        <sz val="10"/>
        <rFont val="Times New Roman"/>
        <family val="1"/>
      </rPr>
      <t xml:space="preserve"> Обект: „Реконструкция и рехабилитация на система от довеждащи водопроводи от група извори в м. Полене, землище на с. Върбина, община Мадан до съществуващ водоем в мах. “Камберовска“, в т.ч.:</t>
    </r>
  </si>
  <si>
    <t>Част: Довеждащи водопроводи - диаметър в мм Ф90.</t>
  </si>
  <si>
    <t>Част: Нов резервоар 40 М3, Реконструкция на съществуващ резервоар и Каптажи 1-6.</t>
  </si>
  <si>
    <r>
      <t xml:space="preserve">ОБОСОБЕНА ПОЗИЦИЯ № 3: Обект: </t>
    </r>
    <r>
      <rPr>
        <b/>
        <sz val="10"/>
        <rFont val="Arial"/>
        <family val="2"/>
      </rPr>
      <t xml:space="preserve"> „Реконструкция и рехабилитация на система от довеждащи водопроводи от група извори в м. Полене, землище на с. Върбина, община Мадан до съществуващ водоем в мах. “Камберовска“.</t>
    </r>
  </si>
  <si>
    <t>Образец 8а</t>
  </si>
  <si>
    <t> Съгласно легалната дефиниция на § 1, т. 15 от ДР на Наредба № 12/25.07.2016 г.  за прилагане на подмярка 7.2. „Инвестиции в създаването, подобряването или разширяването на всички видове малка по мащаби инфраструктура" от мярка 7 „Основни услуги и обновяване на селата в селските райони" на Програмата за развитие на селските райони за периода 2014 - 2020 г., „непредвидени разходи“, са разходи, възникнали в резултат на работи и/или обстоятелства, които не е могло да бъдат предвидени при първоначалното проектиране. Същите водят до увеличаване на количествата, заложени предварително в количествените сметки към проекта, и/или до нови строително-монтажни работи, за които са спазени условията за допустимост на разходите, предназначени за постигане на целите на проекта. Ново възникнали строително-монтажни работи, могат да са единствено в рамките на вида дейност, в която попада одобрения проект, съгласно подписания ДПФП и приложенията към него, в изпълнение на изискванията на ПРСР, съответно при спазване на условията за допустимост по Наредба № 12/25.07.2016 г. и по-специално, допустими за финансиране дейности по чл.4, т.3. „изграждане, реконструкция и/или рехабилитация на водоснабдителни системи и съоръжения в агломерации с под 2 000 е.ж. в селските райони” от Наредбата.</t>
  </si>
  <si>
    <t xml:space="preserve">Непредвидени разходи: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</si>
</sst>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_-* #,##0.00_-;\-* #,##0.00_-;_-* &quot;-&quot;??_-;_-@_-"/>
    <numFmt numFmtId="174" formatCode="#,##0.00\ &quot;лв.&quot;"/>
    <numFmt numFmtId="175" formatCode="0.000000000000"/>
    <numFmt numFmtId="176" formatCode="_(* #,##0_);_(* \(#,##0\);_(* \-??_);_(@_)"/>
    <numFmt numFmtId="177" formatCode="#,##0.000\ &quot;лв.&quot;"/>
    <numFmt numFmtId="178" formatCode="#,##0.0000\ &quot;лв.&quot;"/>
    <numFmt numFmtId="179" formatCode="#,##0.0\ &quot;лв.&quot;"/>
    <numFmt numFmtId="180" formatCode="#,##0\ &quot;лв.&quot;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\ _л_в_.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msCyr"/>
      <family val="0"/>
    </font>
    <font>
      <b/>
      <sz val="10"/>
      <name val="Arial"/>
      <family val="2"/>
    </font>
    <font>
      <sz val="10"/>
      <name val="Timok"/>
      <family val="0"/>
    </font>
    <font>
      <sz val="12"/>
      <color indexed="8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Timok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4C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4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5" borderId="0" applyNumberFormat="0" applyBorder="0" applyAlignment="0" applyProtection="0"/>
    <xf numFmtId="0" fontId="37" fillId="22" borderId="0" applyNumberFormat="0" applyBorder="0" applyAlignment="0" applyProtection="0"/>
    <xf numFmtId="0" fontId="1" fillId="14" borderId="0" applyNumberFormat="0" applyBorder="0" applyAlignment="0" applyProtection="0"/>
    <xf numFmtId="0" fontId="37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24" borderId="0" applyNumberFormat="0" applyBorder="0" applyAlignment="0" applyProtection="0"/>
    <xf numFmtId="0" fontId="38" fillId="29" borderId="0" applyNumberFormat="0" applyBorder="0" applyAlignment="0" applyProtection="0"/>
    <xf numFmtId="0" fontId="4" fillId="15" borderId="0" applyNumberFormat="0" applyBorder="0" applyAlignment="0" applyProtection="0"/>
    <xf numFmtId="0" fontId="38" fillId="30" borderId="0" applyNumberFormat="0" applyBorder="0" applyAlignment="0" applyProtection="0"/>
    <xf numFmtId="0" fontId="4" fillId="16" borderId="0" applyNumberFormat="0" applyBorder="0" applyAlignment="0" applyProtection="0"/>
    <xf numFmtId="0" fontId="38" fillId="31" borderId="0" applyNumberFormat="0" applyBorder="0" applyAlignment="0" applyProtection="0"/>
    <xf numFmtId="0" fontId="4" fillId="25" borderId="0" applyNumberFormat="0" applyBorder="0" applyAlignment="0" applyProtection="0"/>
    <xf numFmtId="0" fontId="38" fillId="32" borderId="0" applyNumberFormat="0" applyBorder="0" applyAlignment="0" applyProtection="0"/>
    <xf numFmtId="0" fontId="4" fillId="26" borderId="0" applyNumberFormat="0" applyBorder="0" applyAlignment="0" applyProtection="0"/>
    <xf numFmtId="0" fontId="3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1" borderId="7" applyNumberFormat="0" applyFont="0" applyAlignment="0" applyProtection="0"/>
    <xf numFmtId="0" fontId="2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4" fillId="34" borderId="0" applyNumberFormat="0" applyBorder="0" applyAlignment="0" applyProtection="0"/>
    <xf numFmtId="0" fontId="38" fillId="43" borderId="0" applyNumberFormat="0" applyBorder="0" applyAlignment="0" applyProtection="0"/>
    <xf numFmtId="0" fontId="4" fillId="35" borderId="0" applyNumberFormat="0" applyBorder="0" applyAlignment="0" applyProtection="0"/>
    <xf numFmtId="0" fontId="38" fillId="44" borderId="0" applyNumberFormat="0" applyBorder="0" applyAlignment="0" applyProtection="0"/>
    <xf numFmtId="0" fontId="4" fillId="36" borderId="0" applyNumberFormat="0" applyBorder="0" applyAlignment="0" applyProtection="0"/>
    <xf numFmtId="0" fontId="38" fillId="45" borderId="0" applyNumberFormat="0" applyBorder="0" applyAlignment="0" applyProtection="0"/>
    <xf numFmtId="0" fontId="4" fillId="25" borderId="0" applyNumberFormat="0" applyBorder="0" applyAlignment="0" applyProtection="0"/>
    <xf numFmtId="0" fontId="38" fillId="46" borderId="0" applyNumberFormat="0" applyBorder="0" applyAlignment="0" applyProtection="0"/>
    <xf numFmtId="0" fontId="4" fillId="26" borderId="0" applyNumberFormat="0" applyBorder="0" applyAlignment="0" applyProtection="0"/>
    <xf numFmtId="0" fontId="38" fillId="47" borderId="0" applyNumberFormat="0" applyBorder="0" applyAlignment="0" applyProtection="0"/>
    <xf numFmtId="0" fontId="4" fillId="37" borderId="0" applyNumberFormat="0" applyBorder="0" applyAlignment="0" applyProtection="0"/>
    <xf numFmtId="0" fontId="0" fillId="48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49" borderId="11" applyNumberFormat="0" applyAlignment="0" applyProtection="0"/>
    <xf numFmtId="0" fontId="13" fillId="7" borderId="1" applyNumberFormat="0" applyAlignment="0" applyProtection="0"/>
    <xf numFmtId="0" fontId="40" fillId="50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0" fillId="0" borderId="3" applyNumberFormat="0" applyFill="0" applyAlignment="0" applyProtection="0"/>
    <xf numFmtId="0" fontId="43" fillId="0" borderId="13" applyNumberFormat="0" applyFill="0" applyAlignment="0" applyProtection="0"/>
    <xf numFmtId="0" fontId="11" fillId="0" borderId="4" applyNumberFormat="0" applyFill="0" applyAlignment="0" applyProtection="0"/>
    <xf numFmtId="0" fontId="44" fillId="0" borderId="14" applyNumberFormat="0" applyFill="0" applyAlignment="0" applyProtection="0"/>
    <xf numFmtId="0" fontId="12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51" borderId="15" applyNumberFormat="0" applyAlignment="0" applyProtection="0"/>
    <xf numFmtId="0" fontId="16" fillId="38" borderId="8" applyNumberFormat="0" applyAlignment="0" applyProtection="0"/>
    <xf numFmtId="0" fontId="46" fillId="51" borderId="11" applyNumberFormat="0" applyAlignment="0" applyProtection="0"/>
    <xf numFmtId="0" fontId="6" fillId="38" borderId="1" applyNumberFormat="0" applyAlignment="0" applyProtection="0"/>
    <xf numFmtId="0" fontId="47" fillId="52" borderId="16" applyNumberFormat="0" applyAlignment="0" applyProtection="0"/>
    <xf numFmtId="0" fontId="7" fillId="39" borderId="2" applyNumberFormat="0" applyAlignment="0" applyProtection="0"/>
    <xf numFmtId="0" fontId="48" fillId="53" borderId="0" applyNumberFormat="0" applyBorder="0" applyAlignment="0" applyProtection="0"/>
    <xf numFmtId="0" fontId="5" fillId="3" borderId="0" applyNumberFormat="0" applyBorder="0" applyAlignment="0" applyProtection="0"/>
    <xf numFmtId="0" fontId="49" fillId="54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4" fillId="0" borderId="6" applyNumberFormat="0" applyFill="0" applyAlignment="0" applyProtection="0"/>
    <xf numFmtId="0" fontId="25" fillId="0" borderId="0">
      <alignment/>
      <protection/>
    </xf>
    <xf numFmtId="0" fontId="53" fillId="0" borderId="18" applyNumberFormat="0" applyFill="0" applyAlignment="0" applyProtection="0"/>
    <xf numFmtId="0" fontId="18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3" fillId="0" borderId="0" xfId="154" applyFont="1" applyFill="1">
      <alignment/>
      <protection/>
    </xf>
    <xf numFmtId="0" fontId="3" fillId="0" borderId="0" xfId="154" applyFont="1" applyFill="1" applyAlignment="1">
      <alignment vertical="center"/>
      <protection/>
    </xf>
    <xf numFmtId="0" fontId="3" fillId="55" borderId="0" xfId="154" applyFont="1" applyFill="1">
      <alignment/>
      <protection/>
    </xf>
    <xf numFmtId="0" fontId="22" fillId="56" borderId="19" xfId="154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justify" vertical="top" wrapText="1"/>
    </xf>
    <xf numFmtId="0" fontId="0" fillId="56" borderId="0" xfId="154" applyFont="1" applyFill="1" applyAlignment="1">
      <alignment horizontal="center" vertical="center"/>
      <protection/>
    </xf>
    <xf numFmtId="0" fontId="0" fillId="56" borderId="0" xfId="154" applyFont="1" applyFill="1" applyAlignment="1">
      <alignment horizontal="center"/>
      <protection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right"/>
    </xf>
    <xf numFmtId="0" fontId="0" fillId="0" borderId="19" xfId="154" applyFont="1" applyFill="1" applyBorder="1" applyAlignment="1">
      <alignment horizontal="right"/>
      <protection/>
    </xf>
    <xf numFmtId="0" fontId="27" fillId="56" borderId="0" xfId="154" applyFont="1" applyFill="1" applyBorder="1" applyAlignment="1">
      <alignment horizontal="center" vertical="center"/>
      <protection/>
    </xf>
    <xf numFmtId="2" fontId="0" fillId="0" borderId="19" xfId="154" applyNumberFormat="1" applyFont="1" applyFill="1" applyBorder="1" applyAlignment="1">
      <alignment horizontal="right"/>
      <protection/>
    </xf>
    <xf numFmtId="0" fontId="21" fillId="55" borderId="19" xfId="0" applyFont="1" applyFill="1" applyBorder="1" applyAlignment="1">
      <alignment horizontal="justify" vertical="top" wrapText="1"/>
    </xf>
    <xf numFmtId="0" fontId="30" fillId="55" borderId="0" xfId="154" applyFont="1" applyFill="1">
      <alignment/>
      <protection/>
    </xf>
    <xf numFmtId="0" fontId="0" fillId="56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justify" vertical="top" wrapText="1"/>
    </xf>
    <xf numFmtId="4" fontId="0" fillId="0" borderId="19" xfId="0" applyNumberFormat="1" applyFont="1" applyFill="1" applyBorder="1" applyAlignment="1">
      <alignment horizontal="right"/>
    </xf>
    <xf numFmtId="0" fontId="0" fillId="0" borderId="0" xfId="154" applyFont="1" applyFill="1">
      <alignment/>
      <protection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174" fontId="0" fillId="0" borderId="19" xfId="154" applyNumberFormat="1" applyFont="1" applyFill="1" applyBorder="1" applyAlignment="1">
      <alignment horizontal="right"/>
      <protection/>
    </xf>
    <xf numFmtId="0" fontId="0" fillId="0" borderId="19" xfId="0" applyFont="1" applyFill="1" applyBorder="1" applyAlignment="1">
      <alignment horizontal="center" vertical="center"/>
    </xf>
    <xf numFmtId="0" fontId="22" fillId="0" borderId="19" xfId="154" applyFont="1" applyFill="1" applyBorder="1" applyAlignment="1">
      <alignment horizontal="center" vertical="center"/>
      <protection/>
    </xf>
    <xf numFmtId="0" fontId="22" fillId="0" borderId="19" xfId="154" applyFont="1" applyFill="1" applyBorder="1" applyAlignment="1">
      <alignment horizontal="center" vertical="center"/>
      <protection/>
    </xf>
    <xf numFmtId="0" fontId="29" fillId="0" borderId="19" xfId="154" applyFont="1" applyFill="1" applyBorder="1" applyAlignment="1">
      <alignment horizontal="center" vertical="center"/>
      <protection/>
    </xf>
    <xf numFmtId="0" fontId="0" fillId="0" borderId="20" xfId="154" applyFont="1" applyFill="1" applyBorder="1" applyAlignment="1">
      <alignment horizontal="right"/>
      <protection/>
    </xf>
    <xf numFmtId="0" fontId="0" fillId="57" borderId="19" xfId="0" applyFont="1" applyFill="1" applyBorder="1" applyAlignment="1">
      <alignment horizontal="justify" vertical="top" wrapText="1"/>
    </xf>
    <xf numFmtId="4" fontId="27" fillId="56" borderId="0" xfId="154" applyNumberFormat="1" applyFont="1" applyFill="1" applyBorder="1" applyAlignment="1">
      <alignment horizontal="center" vertical="center"/>
      <protection/>
    </xf>
    <xf numFmtId="4" fontId="22" fillId="0" borderId="19" xfId="0" applyNumberFormat="1" applyFont="1" applyFill="1" applyBorder="1" applyAlignment="1">
      <alignment horizontal="right" wrapText="1"/>
    </xf>
    <xf numFmtId="4" fontId="22" fillId="56" borderId="19" xfId="154" applyNumberFormat="1" applyFont="1" applyFill="1" applyBorder="1" applyAlignment="1">
      <alignment horizontal="right"/>
      <protection/>
    </xf>
    <xf numFmtId="4" fontId="22" fillId="0" borderId="19" xfId="154" applyNumberFormat="1" applyFont="1" applyFill="1" applyBorder="1" applyAlignment="1">
      <alignment horizontal="right"/>
      <protection/>
    </xf>
    <xf numFmtId="4" fontId="22" fillId="0" borderId="19" xfId="154" applyNumberFormat="1" applyFont="1" applyFill="1" applyBorder="1" applyAlignment="1">
      <alignment horizontal="right"/>
      <protection/>
    </xf>
    <xf numFmtId="4" fontId="29" fillId="0" borderId="19" xfId="154" applyNumberFormat="1" applyFont="1" applyFill="1" applyBorder="1" applyAlignment="1">
      <alignment horizontal="right"/>
      <protection/>
    </xf>
    <xf numFmtId="4" fontId="0" fillId="56" borderId="0" xfId="154" applyNumberFormat="1" applyFont="1" applyFill="1">
      <alignment/>
      <protection/>
    </xf>
    <xf numFmtId="4" fontId="0" fillId="0" borderId="21" xfId="154" applyNumberFormat="1" applyFont="1" applyFill="1" applyBorder="1" applyAlignment="1">
      <alignment horizontal="right"/>
      <protection/>
    </xf>
    <xf numFmtId="4" fontId="21" fillId="58" borderId="21" xfId="154" applyNumberFormat="1" applyFont="1" applyFill="1" applyBorder="1" applyAlignment="1">
      <alignment horizontal="right"/>
      <protection/>
    </xf>
    <xf numFmtId="4" fontId="0" fillId="0" borderId="21" xfId="0" applyNumberFormat="1" applyFont="1" applyFill="1" applyBorder="1" applyAlignment="1">
      <alignment horizontal="right"/>
    </xf>
    <xf numFmtId="4" fontId="21" fillId="55" borderId="21" xfId="154" applyNumberFormat="1" applyFont="1" applyFill="1" applyBorder="1" applyAlignment="1">
      <alignment horizontal="right"/>
      <protection/>
    </xf>
    <xf numFmtId="4" fontId="0" fillId="56" borderId="21" xfId="0" applyNumberFormat="1" applyFont="1" applyFill="1" applyBorder="1" applyAlignment="1">
      <alignment horizontal="right"/>
    </xf>
    <xf numFmtId="4" fontId="0" fillId="0" borderId="22" xfId="154" applyNumberFormat="1" applyFont="1" applyFill="1" applyBorder="1" applyAlignment="1">
      <alignment horizontal="right"/>
      <protection/>
    </xf>
    <xf numFmtId="4" fontId="0" fillId="0" borderId="0" xfId="154" applyNumberFormat="1" applyFont="1" applyFill="1">
      <alignment/>
      <protection/>
    </xf>
    <xf numFmtId="0" fontId="0" fillId="56" borderId="23" xfId="154" applyFont="1" applyFill="1" applyBorder="1" applyAlignment="1">
      <alignment horizontal="center" vertical="center"/>
      <protection/>
    </xf>
    <xf numFmtId="0" fontId="0" fillId="56" borderId="24" xfId="154" applyFont="1" applyFill="1" applyBorder="1" applyAlignment="1">
      <alignment horizontal="center" vertical="center"/>
      <protection/>
    </xf>
    <xf numFmtId="0" fontId="0" fillId="0" borderId="24" xfId="154" applyFont="1" applyFill="1" applyBorder="1" applyAlignment="1">
      <alignment horizontal="center" vertical="center"/>
      <protection/>
    </xf>
    <xf numFmtId="0" fontId="21" fillId="0" borderId="24" xfId="154" applyFont="1" applyFill="1" applyBorder="1" applyAlignment="1">
      <alignment horizontal="center" vertical="center"/>
      <protection/>
    </xf>
    <xf numFmtId="0" fontId="0" fillId="56" borderId="25" xfId="154" applyFont="1" applyFill="1" applyBorder="1" applyAlignment="1">
      <alignment horizontal="center" vertical="center"/>
      <protection/>
    </xf>
    <xf numFmtId="0" fontId="0" fillId="56" borderId="26" xfId="154" applyFont="1" applyFill="1" applyBorder="1" applyAlignment="1">
      <alignment horizontal="center"/>
      <protection/>
    </xf>
    <xf numFmtId="0" fontId="0" fillId="56" borderId="26" xfId="154" applyFont="1" applyFill="1" applyBorder="1" applyAlignment="1">
      <alignment horizontal="center" vertical="center"/>
      <protection/>
    </xf>
    <xf numFmtId="4" fontId="0" fillId="56" borderId="26" xfId="154" applyNumberFormat="1" applyFont="1" applyFill="1" applyBorder="1">
      <alignment/>
      <protection/>
    </xf>
    <xf numFmtId="0" fontId="0" fillId="0" borderId="26" xfId="154" applyFont="1" applyFill="1" applyBorder="1">
      <alignment/>
      <protection/>
    </xf>
    <xf numFmtId="0" fontId="21" fillId="56" borderId="27" xfId="154" applyFont="1" applyFill="1" applyBorder="1" applyAlignment="1">
      <alignment horizontal="center" vertical="center"/>
      <protection/>
    </xf>
    <xf numFmtId="4" fontId="27" fillId="56" borderId="28" xfId="154" applyNumberFormat="1" applyFont="1" applyFill="1" applyBorder="1" applyAlignment="1">
      <alignment horizontal="center" vertical="center"/>
      <protection/>
    </xf>
    <xf numFmtId="0" fontId="0" fillId="56" borderId="29" xfId="154" applyFont="1" applyFill="1" applyBorder="1" applyAlignment="1">
      <alignment horizontal="center" vertical="center"/>
      <protection/>
    </xf>
    <xf numFmtId="0" fontId="0" fillId="0" borderId="30" xfId="154" applyFont="1" applyFill="1" applyBorder="1" applyAlignment="1">
      <alignment horizontal="right"/>
      <protection/>
    </xf>
    <xf numFmtId="4" fontId="0" fillId="0" borderId="31" xfId="154" applyNumberFormat="1" applyFont="1" applyFill="1" applyBorder="1" applyAlignment="1">
      <alignment horizontal="right"/>
      <protection/>
    </xf>
    <xf numFmtId="0" fontId="21" fillId="58" borderId="30" xfId="0" applyFont="1" applyFill="1" applyBorder="1" applyAlignment="1">
      <alignment horizontal="justify" vertical="top" wrapText="1"/>
    </xf>
    <xf numFmtId="0" fontId="22" fillId="56" borderId="30" xfId="154" applyFont="1" applyFill="1" applyBorder="1" applyAlignment="1">
      <alignment horizontal="center" vertical="center"/>
      <protection/>
    </xf>
    <xf numFmtId="4" fontId="22" fillId="56" borderId="30" xfId="154" applyNumberFormat="1" applyFont="1" applyFill="1" applyBorder="1" applyAlignment="1">
      <alignment horizontal="right"/>
      <protection/>
    </xf>
    <xf numFmtId="0" fontId="0" fillId="56" borderId="20" xfId="0" applyFont="1" applyFill="1" applyBorder="1" applyAlignment="1">
      <alignment vertical="center" wrapText="1"/>
    </xf>
    <xf numFmtId="4" fontId="0" fillId="56" borderId="20" xfId="0" applyNumberFormat="1" applyFont="1" applyFill="1" applyBorder="1" applyAlignment="1">
      <alignment horizontal="right" wrapText="1"/>
    </xf>
    <xf numFmtId="0" fontId="0" fillId="0" borderId="29" xfId="154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right" wrapText="1"/>
    </xf>
    <xf numFmtId="174" fontId="31" fillId="0" borderId="20" xfId="154" applyNumberFormat="1" applyFont="1" applyFill="1" applyBorder="1" applyAlignment="1">
      <alignment horizontal="right"/>
      <protection/>
    </xf>
    <xf numFmtId="0" fontId="21" fillId="59" borderId="32" xfId="154" applyFont="1" applyFill="1" applyBorder="1" applyAlignment="1">
      <alignment horizontal="center" vertical="center"/>
      <protection/>
    </xf>
    <xf numFmtId="4" fontId="21" fillId="59" borderId="32" xfId="154" applyNumberFormat="1" applyFont="1" applyFill="1" applyBorder="1" applyAlignment="1">
      <alignment horizontal="centerContinuous" vertical="center"/>
      <protection/>
    </xf>
    <xf numFmtId="2" fontId="21" fillId="59" borderId="32" xfId="154" applyNumberFormat="1" applyFont="1" applyFill="1" applyBorder="1" applyAlignment="1">
      <alignment horizontal="center" vertical="center"/>
      <protection/>
    </xf>
    <xf numFmtId="4" fontId="21" fillId="59" borderId="32" xfId="154" applyNumberFormat="1" applyFont="1" applyFill="1" applyBorder="1" applyAlignment="1">
      <alignment horizontal="center" vertical="center"/>
      <protection/>
    </xf>
    <xf numFmtId="0" fontId="21" fillId="59" borderId="33" xfId="154" applyFont="1" applyFill="1" applyBorder="1" applyAlignment="1">
      <alignment horizontal="center" vertical="center"/>
      <protection/>
    </xf>
    <xf numFmtId="4" fontId="21" fillId="59" borderId="33" xfId="154" applyNumberFormat="1" applyFont="1" applyFill="1" applyBorder="1" applyAlignment="1">
      <alignment horizontal="centerContinuous" vertical="center"/>
      <protection/>
    </xf>
    <xf numFmtId="2" fontId="21" fillId="59" borderId="33" xfId="154" applyNumberFormat="1" applyFont="1" applyFill="1" applyBorder="1" applyAlignment="1">
      <alignment horizontal="center" vertical="center"/>
      <protection/>
    </xf>
    <xf numFmtId="4" fontId="21" fillId="59" borderId="33" xfId="154" applyNumberFormat="1" applyFont="1" applyFill="1" applyBorder="1" applyAlignment="1">
      <alignment horizontal="center" vertical="center"/>
      <protection/>
    </xf>
    <xf numFmtId="2" fontId="3" fillId="0" borderId="0" xfId="154" applyNumberFormat="1" applyFont="1" applyFill="1">
      <alignment/>
      <protection/>
    </xf>
    <xf numFmtId="0" fontId="21" fillId="57" borderId="0" xfId="0" applyFont="1" applyFill="1" applyBorder="1" applyAlignment="1">
      <alignment vertical="center" wrapText="1"/>
    </xf>
    <xf numFmtId="4" fontId="21" fillId="57" borderId="0" xfId="0" applyNumberFormat="1" applyFont="1" applyFill="1" applyBorder="1" applyAlignment="1">
      <alignment horizontal="right" wrapText="1"/>
    </xf>
    <xf numFmtId="0" fontId="21" fillId="57" borderId="0" xfId="0" applyFont="1" applyFill="1" applyBorder="1" applyAlignment="1">
      <alignment horizontal="right" wrapText="1"/>
    </xf>
    <xf numFmtId="4" fontId="21" fillId="57" borderId="0" xfId="154" applyNumberFormat="1" applyFont="1" applyFill="1" applyBorder="1" applyAlignment="1">
      <alignment horizontal="right"/>
      <protection/>
    </xf>
    <xf numFmtId="0" fontId="21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justify" vertical="top" wrapText="1"/>
    </xf>
    <xf numFmtId="0" fontId="33" fillId="0" borderId="19" xfId="0" applyFont="1" applyFill="1" applyBorder="1" applyAlignment="1">
      <alignment horizontal="center" vertical="top" wrapText="1"/>
    </xf>
    <xf numFmtId="4" fontId="21" fillId="0" borderId="19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right" vertical="center" wrapText="1"/>
    </xf>
    <xf numFmtId="4" fontId="0" fillId="0" borderId="19" xfId="154" applyNumberFormat="1" applyFont="1" applyFill="1" applyBorder="1">
      <alignment/>
      <protection/>
    </xf>
    <xf numFmtId="0" fontId="34" fillId="0" borderId="0" xfId="0" applyFont="1" applyBorder="1" applyAlignment="1">
      <alignment horizontal="justify" vertical="top" wrapText="1"/>
    </xf>
    <xf numFmtId="0" fontId="34" fillId="0" borderId="0" xfId="0" applyFont="1" applyBorder="1" applyAlignment="1">
      <alignment horizontal="right" vertical="top" wrapText="1"/>
    </xf>
    <xf numFmtId="0" fontId="0" fillId="59" borderId="19" xfId="0" applyFont="1" applyFill="1" applyBorder="1" applyAlignment="1">
      <alignment horizontal="justify" vertical="top" wrapText="1"/>
    </xf>
    <xf numFmtId="0" fontId="21" fillId="0" borderId="27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34" xfId="0" applyFont="1" applyFill="1" applyBorder="1" applyAlignment="1">
      <alignment horizontal="right" vertical="center" wrapText="1"/>
    </xf>
    <xf numFmtId="4" fontId="21" fillId="0" borderId="35" xfId="154" applyNumberFormat="1" applyFont="1" applyFill="1" applyBorder="1" applyAlignment="1">
      <alignment horizontal="right"/>
      <protection/>
    </xf>
    <xf numFmtId="0" fontId="0" fillId="0" borderId="0" xfId="154" applyFont="1" applyFill="1" applyBorder="1" applyAlignment="1">
      <alignment horizontal="center" vertical="center"/>
      <protection/>
    </xf>
    <xf numFmtId="4" fontId="0" fillId="0" borderId="0" xfId="154" applyNumberFormat="1" applyFont="1" applyFill="1" applyBorder="1">
      <alignment/>
      <protection/>
    </xf>
    <xf numFmtId="4" fontId="21" fillId="0" borderId="0" xfId="154" applyNumberFormat="1" applyFont="1" applyFill="1" applyBorder="1" applyAlignment="1">
      <alignment horizontal="right"/>
      <protection/>
    </xf>
    <xf numFmtId="0" fontId="0" fillId="0" borderId="36" xfId="154" applyFont="1" applyFill="1" applyBorder="1" applyAlignment="1">
      <alignment horizontal="center" vertical="center"/>
      <protection/>
    </xf>
    <xf numFmtId="0" fontId="21" fillId="0" borderId="37" xfId="0" applyFont="1" applyFill="1" applyBorder="1" applyAlignment="1">
      <alignment vertical="justify" wrapText="1"/>
    </xf>
    <xf numFmtId="4" fontId="0" fillId="0" borderId="37" xfId="154" applyNumberFormat="1" applyFont="1" applyFill="1" applyBorder="1">
      <alignment/>
      <protection/>
    </xf>
    <xf numFmtId="4" fontId="21" fillId="0" borderId="38" xfId="154" applyNumberFormat="1" applyFont="1" applyFill="1" applyBorder="1" applyAlignment="1">
      <alignment horizontal="right"/>
      <protection/>
    </xf>
    <xf numFmtId="4" fontId="21" fillId="0" borderId="21" xfId="154" applyNumberFormat="1" applyFont="1" applyFill="1" applyBorder="1" applyAlignment="1">
      <alignment horizontal="right"/>
      <protection/>
    </xf>
    <xf numFmtId="0" fontId="0" fillId="0" borderId="39" xfId="154" applyFont="1" applyFill="1" applyBorder="1" applyAlignment="1">
      <alignment horizontal="center" vertical="center"/>
      <protection/>
    </xf>
    <xf numFmtId="0" fontId="21" fillId="0" borderId="40" xfId="0" applyFont="1" applyFill="1" applyBorder="1" applyAlignment="1">
      <alignment vertical="center" wrapText="1"/>
    </xf>
    <xf numFmtId="4" fontId="0" fillId="0" borderId="40" xfId="154" applyNumberFormat="1" applyFont="1" applyFill="1" applyBorder="1">
      <alignment/>
      <protection/>
    </xf>
    <xf numFmtId="4" fontId="21" fillId="0" borderId="41" xfId="154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vertical="justify" wrapText="1"/>
    </xf>
    <xf numFmtId="0" fontId="21" fillId="60" borderId="36" xfId="0" applyFont="1" applyFill="1" applyBorder="1" applyAlignment="1">
      <alignment vertical="center" wrapText="1"/>
    </xf>
    <xf numFmtId="0" fontId="21" fillId="60" borderId="37" xfId="0" applyFont="1" applyFill="1" applyBorder="1" applyAlignment="1">
      <alignment vertical="center" wrapText="1"/>
    </xf>
    <xf numFmtId="4" fontId="21" fillId="60" borderId="37" xfId="0" applyNumberFormat="1" applyFont="1" applyFill="1" applyBorder="1" applyAlignment="1">
      <alignment horizontal="right" wrapText="1"/>
    </xf>
    <xf numFmtId="0" fontId="21" fillId="60" borderId="37" xfId="0" applyFont="1" applyFill="1" applyBorder="1" applyAlignment="1">
      <alignment horizontal="right" wrapText="1"/>
    </xf>
    <xf numFmtId="4" fontId="21" fillId="60" borderId="38" xfId="154" applyNumberFormat="1" applyFont="1" applyFill="1" applyBorder="1" applyAlignment="1">
      <alignment horizontal="right"/>
      <protection/>
    </xf>
    <xf numFmtId="0" fontId="3" fillId="60" borderId="0" xfId="154" applyFont="1" applyFill="1">
      <alignment/>
      <protection/>
    </xf>
    <xf numFmtId="0" fontId="21" fillId="60" borderId="24" xfId="0" applyFont="1" applyFill="1" applyBorder="1" applyAlignment="1">
      <alignment vertical="center" wrapText="1"/>
    </xf>
    <xf numFmtId="0" fontId="21" fillId="60" borderId="19" xfId="0" applyFont="1" applyFill="1" applyBorder="1" applyAlignment="1">
      <alignment vertical="center" wrapText="1"/>
    </xf>
    <xf numFmtId="4" fontId="21" fillId="60" borderId="19" xfId="0" applyNumberFormat="1" applyFont="1" applyFill="1" applyBorder="1" applyAlignment="1">
      <alignment horizontal="right" wrapText="1"/>
    </xf>
    <xf numFmtId="0" fontId="21" fillId="60" borderId="19" xfId="0" applyFont="1" applyFill="1" applyBorder="1" applyAlignment="1">
      <alignment horizontal="right" wrapText="1"/>
    </xf>
    <xf numFmtId="4" fontId="21" fillId="60" borderId="21" xfId="154" applyNumberFormat="1" applyFont="1" applyFill="1" applyBorder="1" applyAlignment="1">
      <alignment horizontal="right"/>
      <protection/>
    </xf>
    <xf numFmtId="0" fontId="21" fillId="60" borderId="39" xfId="0" applyFont="1" applyFill="1" applyBorder="1" applyAlignment="1">
      <alignment vertical="center" wrapText="1"/>
    </xf>
    <xf numFmtId="0" fontId="21" fillId="60" borderId="40" xfId="0" applyFont="1" applyFill="1" applyBorder="1" applyAlignment="1">
      <alignment vertical="center" wrapText="1"/>
    </xf>
    <xf numFmtId="4" fontId="21" fillId="60" borderId="40" xfId="0" applyNumberFormat="1" applyFont="1" applyFill="1" applyBorder="1" applyAlignment="1">
      <alignment horizontal="right" wrapText="1"/>
    </xf>
    <xf numFmtId="0" fontId="21" fillId="60" borderId="40" xfId="0" applyFont="1" applyFill="1" applyBorder="1" applyAlignment="1">
      <alignment horizontal="right" wrapText="1"/>
    </xf>
    <xf numFmtId="4" fontId="21" fillId="60" borderId="41" xfId="154" applyNumberFormat="1" applyFont="1" applyFill="1" applyBorder="1" applyAlignment="1">
      <alignment horizontal="right"/>
      <protection/>
    </xf>
    <xf numFmtId="0" fontId="21" fillId="0" borderId="2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top" wrapText="1"/>
    </xf>
    <xf numFmtId="4" fontId="0" fillId="0" borderId="21" xfId="154" applyNumberFormat="1" applyFont="1" applyFill="1" applyBorder="1" applyAlignment="1">
      <alignment vertical="center" wrapText="1"/>
      <protection/>
    </xf>
    <xf numFmtId="0" fontId="21" fillId="0" borderId="39" xfId="0" applyFont="1" applyFill="1" applyBorder="1" applyAlignment="1">
      <alignment vertical="center" wrapText="1"/>
    </xf>
    <xf numFmtId="0" fontId="33" fillId="0" borderId="40" xfId="0" applyFont="1" applyFill="1" applyBorder="1" applyAlignment="1">
      <alignment horizontal="justify" vertical="top" wrapText="1"/>
    </xf>
    <xf numFmtId="0" fontId="33" fillId="0" borderId="40" xfId="0" applyFont="1" applyFill="1" applyBorder="1" applyAlignment="1">
      <alignment horizontal="center" vertical="top" wrapText="1"/>
    </xf>
    <xf numFmtId="4" fontId="21" fillId="0" borderId="40" xfId="0" applyNumberFormat="1" applyFont="1" applyFill="1" applyBorder="1" applyAlignment="1">
      <alignment vertical="center" wrapText="1"/>
    </xf>
    <xf numFmtId="4" fontId="0" fillId="0" borderId="41" xfId="154" applyNumberFormat="1" applyFont="1" applyFill="1" applyBorder="1" applyAlignment="1">
      <alignment vertical="center" wrapText="1"/>
      <protection/>
    </xf>
    <xf numFmtId="0" fontId="21" fillId="0" borderId="37" xfId="0" applyFont="1" applyFill="1" applyBorder="1" applyAlignment="1">
      <alignment horizontal="right" vertical="justify" wrapText="1"/>
    </xf>
    <xf numFmtId="0" fontId="21" fillId="0" borderId="40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justify" vertical="top" wrapText="1"/>
    </xf>
    <xf numFmtId="4" fontId="35" fillId="59" borderId="42" xfId="154" applyNumberFormat="1" applyFont="1" applyFill="1" applyBorder="1">
      <alignment/>
      <protection/>
    </xf>
    <xf numFmtId="0" fontId="33" fillId="23" borderId="43" xfId="0" applyNumberFormat="1" applyFont="1" applyFill="1" applyBorder="1" applyAlignment="1">
      <alignment horizontal="justify" vertical="top" wrapText="1"/>
    </xf>
    <xf numFmtId="0" fontId="33" fillId="23" borderId="44" xfId="0" applyNumberFormat="1" applyFont="1" applyFill="1" applyBorder="1" applyAlignment="1">
      <alignment horizontal="justify" vertical="top" wrapText="1"/>
    </xf>
    <xf numFmtId="0" fontId="33" fillId="23" borderId="45" xfId="0" applyNumberFormat="1" applyFont="1" applyFill="1" applyBorder="1" applyAlignment="1">
      <alignment horizontal="justify" vertical="top" wrapText="1"/>
    </xf>
    <xf numFmtId="0" fontId="26" fillId="60" borderId="43" xfId="154" applyFont="1" applyFill="1" applyBorder="1" applyAlignment="1">
      <alignment horizontal="center" vertical="center" wrapText="1"/>
      <protection/>
    </xf>
    <xf numFmtId="0" fontId="26" fillId="60" borderId="44" xfId="154" applyFont="1" applyFill="1" applyBorder="1" applyAlignment="1">
      <alignment horizontal="center" vertical="center" wrapText="1"/>
      <protection/>
    </xf>
    <xf numFmtId="0" fontId="26" fillId="60" borderId="45" xfId="154" applyFont="1" applyFill="1" applyBorder="1" applyAlignment="1">
      <alignment horizontal="center" vertical="center" wrapText="1"/>
      <protection/>
    </xf>
    <xf numFmtId="0" fontId="27" fillId="56" borderId="27" xfId="154" applyFont="1" applyFill="1" applyBorder="1" applyAlignment="1">
      <alignment horizontal="center" vertical="center"/>
      <protection/>
    </xf>
    <xf numFmtId="0" fontId="27" fillId="56" borderId="0" xfId="154" applyFont="1" applyFill="1" applyBorder="1" applyAlignment="1">
      <alignment horizontal="center" vertical="center"/>
      <protection/>
    </xf>
    <xf numFmtId="0" fontId="27" fillId="56" borderId="28" xfId="154" applyFont="1" applyFill="1" applyBorder="1" applyAlignment="1">
      <alignment horizontal="center" vertical="center"/>
      <protection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60" borderId="43" xfId="0" applyFont="1" applyFill="1" applyBorder="1" applyAlignment="1">
      <alignment horizontal="center" vertical="center" wrapText="1"/>
    </xf>
    <xf numFmtId="0" fontId="21" fillId="60" borderId="44" xfId="0" applyFont="1" applyFill="1" applyBorder="1" applyAlignment="1">
      <alignment horizontal="center" vertical="center" wrapText="1"/>
    </xf>
    <xf numFmtId="0" fontId="21" fillId="60" borderId="45" xfId="0" applyFont="1" applyFill="1" applyBorder="1" applyAlignment="1">
      <alignment horizontal="center" vertical="center" wrapText="1"/>
    </xf>
    <xf numFmtId="0" fontId="21" fillId="60" borderId="46" xfId="0" applyFont="1" applyFill="1" applyBorder="1" applyAlignment="1">
      <alignment horizontal="right" vertical="justify" wrapText="1"/>
    </xf>
    <xf numFmtId="0" fontId="21" fillId="60" borderId="47" xfId="0" applyFont="1" applyFill="1" applyBorder="1" applyAlignment="1">
      <alignment horizontal="right" vertical="justify" wrapText="1"/>
    </xf>
    <xf numFmtId="0" fontId="21" fillId="60" borderId="48" xfId="0" applyFont="1" applyFill="1" applyBorder="1" applyAlignment="1">
      <alignment horizontal="right" vertical="justify" wrapText="1"/>
    </xf>
    <xf numFmtId="0" fontId="21" fillId="60" borderId="49" xfId="0" applyFont="1" applyFill="1" applyBorder="1" applyAlignment="1">
      <alignment horizontal="right" vertical="center" wrapText="1"/>
    </xf>
    <xf numFmtId="0" fontId="21" fillId="60" borderId="50" xfId="0" applyFont="1" applyFill="1" applyBorder="1" applyAlignment="1">
      <alignment horizontal="right" vertical="center" wrapText="1"/>
    </xf>
    <xf numFmtId="0" fontId="21" fillId="60" borderId="51" xfId="0" applyFont="1" applyFill="1" applyBorder="1" applyAlignment="1">
      <alignment horizontal="right" vertical="center" wrapText="1"/>
    </xf>
    <xf numFmtId="0" fontId="21" fillId="60" borderId="52" xfId="0" applyFont="1" applyFill="1" applyBorder="1" applyAlignment="1">
      <alignment horizontal="right" vertical="center" wrapText="1"/>
    </xf>
    <xf numFmtId="0" fontId="21" fillId="60" borderId="53" xfId="0" applyFont="1" applyFill="1" applyBorder="1" applyAlignment="1">
      <alignment horizontal="right" vertical="center" wrapText="1"/>
    </xf>
    <xf numFmtId="0" fontId="21" fillId="60" borderId="54" xfId="0" applyFont="1" applyFill="1" applyBorder="1" applyAlignment="1">
      <alignment horizontal="right" vertical="center" wrapText="1"/>
    </xf>
  </cellXfs>
  <cellStyles count="217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Bad 2" xfId="99"/>
    <cellStyle name="Bad 3" xfId="100"/>
    <cellStyle name="Calculation 2" xfId="101"/>
    <cellStyle name="Calculation 3" xfId="102"/>
    <cellStyle name="Check Cell 2" xfId="103"/>
    <cellStyle name="Check Cell 3" xfId="104"/>
    <cellStyle name="Comma 2" xfId="105"/>
    <cellStyle name="Comma 2 2" xfId="106"/>
    <cellStyle name="Comma 3" xfId="107"/>
    <cellStyle name="Comma 3 2" xfId="108"/>
    <cellStyle name="Comma 4" xfId="109"/>
    <cellStyle name="Comma 5" xfId="110"/>
    <cellStyle name="Currency 2" xfId="111"/>
    <cellStyle name="Currency 3" xfId="112"/>
    <cellStyle name="Currency 3 2" xfId="113"/>
    <cellStyle name="Currency 4" xfId="114"/>
    <cellStyle name="Currency 4 2" xfId="115"/>
    <cellStyle name="Explanatory Text 2" xfId="116"/>
    <cellStyle name="Explanatory Text 3" xfId="117"/>
    <cellStyle name="Good 2" xfId="118"/>
    <cellStyle name="Good 3" xfId="119"/>
    <cellStyle name="Heading 1 2" xfId="120"/>
    <cellStyle name="Heading 1 3" xfId="121"/>
    <cellStyle name="Heading 2 2" xfId="122"/>
    <cellStyle name="Heading 2 3" xfId="123"/>
    <cellStyle name="Heading 3 2" xfId="124"/>
    <cellStyle name="Heading 3 3" xfId="125"/>
    <cellStyle name="Heading 4 2" xfId="126"/>
    <cellStyle name="Heading 4 3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 10" xfId="134"/>
    <cellStyle name="Normal 11" xfId="135"/>
    <cellStyle name="Normal 2" xfId="136"/>
    <cellStyle name="Normal 2 2" xfId="137"/>
    <cellStyle name="Normal 2_FMF_Bill 3_Earth Works_2sec" xfId="138"/>
    <cellStyle name="Normal 3" xfId="139"/>
    <cellStyle name="Normal 3 2" xfId="140"/>
    <cellStyle name="Normal 3_Ved -all -uk1" xfId="141"/>
    <cellStyle name="Normal 4" xfId="142"/>
    <cellStyle name="Normal 5" xfId="143"/>
    <cellStyle name="Normal 5 2" xfId="144"/>
    <cellStyle name="Normal 5_Vedmosti i KSS Varbina_Borovina_1" xfId="145"/>
    <cellStyle name="Normal 6" xfId="146"/>
    <cellStyle name="Normal 6 2" xfId="147"/>
    <cellStyle name="Normal 6_Vedmosti i KSS Varbina_Borovina_1" xfId="148"/>
    <cellStyle name="Normal 7" xfId="149"/>
    <cellStyle name="Normal 7 2" xfId="150"/>
    <cellStyle name="Normal 7_Vedomosti" xfId="151"/>
    <cellStyle name="Normal 8" xfId="152"/>
    <cellStyle name="Normal 9" xfId="153"/>
    <cellStyle name="Normal_OKSS-А-Е" xfId="154"/>
    <cellStyle name="Note 2" xfId="155"/>
    <cellStyle name="Note 3" xfId="156"/>
    <cellStyle name="Output 2" xfId="157"/>
    <cellStyle name="Output 3" xfId="158"/>
    <cellStyle name="Percent 2" xfId="159"/>
    <cellStyle name="Percent 2 2" xfId="160"/>
    <cellStyle name="Percent 3" xfId="161"/>
    <cellStyle name="Stil 1" xfId="162"/>
    <cellStyle name="Style 1" xfId="163"/>
    <cellStyle name="Title 2" xfId="164"/>
    <cellStyle name="Title 3" xfId="165"/>
    <cellStyle name="Total 2" xfId="166"/>
    <cellStyle name="Total 3" xfId="167"/>
    <cellStyle name="Warning Text 2" xfId="168"/>
    <cellStyle name="Warning Text 3" xfId="169"/>
    <cellStyle name="Акцент1" xfId="170"/>
    <cellStyle name="Акцент1 2" xfId="171"/>
    <cellStyle name="Акцент2" xfId="172"/>
    <cellStyle name="Акцент2 2" xfId="173"/>
    <cellStyle name="Акцент3" xfId="174"/>
    <cellStyle name="Акцент3 2" xfId="175"/>
    <cellStyle name="Акцент4" xfId="176"/>
    <cellStyle name="Акцент4 2" xfId="177"/>
    <cellStyle name="Акцент5" xfId="178"/>
    <cellStyle name="Акцент5 2" xfId="179"/>
    <cellStyle name="Акцент6" xfId="180"/>
    <cellStyle name="Акцент6 2" xfId="181"/>
    <cellStyle name="Бележка" xfId="182"/>
    <cellStyle name="Currency" xfId="183"/>
    <cellStyle name="Currency [0]" xfId="184"/>
    <cellStyle name="Валута 2" xfId="185"/>
    <cellStyle name="Валута 3" xfId="186"/>
    <cellStyle name="Вход" xfId="187"/>
    <cellStyle name="Вход 2" xfId="188"/>
    <cellStyle name="Добър" xfId="189"/>
    <cellStyle name="Добър 2" xfId="190"/>
    <cellStyle name="Заглавие" xfId="191"/>
    <cellStyle name="Заглавие 1" xfId="192"/>
    <cellStyle name="Заглавие 1 2" xfId="193"/>
    <cellStyle name="Заглавие 2" xfId="194"/>
    <cellStyle name="Заглавие 2 2" xfId="195"/>
    <cellStyle name="Заглавие 3" xfId="196"/>
    <cellStyle name="Заглавие 3 2" xfId="197"/>
    <cellStyle name="Заглавие 4" xfId="198"/>
    <cellStyle name="Заглавие 4 2" xfId="199"/>
    <cellStyle name="Заглавие 5" xfId="200"/>
    <cellStyle name="Comma" xfId="201"/>
    <cellStyle name="Comma [0]" xfId="202"/>
    <cellStyle name="Запетая 2" xfId="203"/>
    <cellStyle name="Запетая 2 2" xfId="204"/>
    <cellStyle name="Запетая 3" xfId="205"/>
    <cellStyle name="Изход" xfId="206"/>
    <cellStyle name="Изход 2" xfId="207"/>
    <cellStyle name="Изчисление" xfId="208"/>
    <cellStyle name="Изчисление 2" xfId="209"/>
    <cellStyle name="Контролна клетка" xfId="210"/>
    <cellStyle name="Контролна клетка 2" xfId="211"/>
    <cellStyle name="Лош" xfId="212"/>
    <cellStyle name="Лош 2" xfId="213"/>
    <cellStyle name="Неутрален" xfId="214"/>
    <cellStyle name="Неутрален 2" xfId="215"/>
    <cellStyle name="Нормален 2" xfId="216"/>
    <cellStyle name="Нормален 3" xfId="217"/>
    <cellStyle name="Нормален 3 2" xfId="218"/>
    <cellStyle name="Нормален 3_Vedmosti i KSS Varbina_Borovina_1" xfId="219"/>
    <cellStyle name="Обяснителен текст" xfId="220"/>
    <cellStyle name="Обяснителен текст 2" xfId="221"/>
    <cellStyle name="Предупредителен текст" xfId="222"/>
    <cellStyle name="Предупредителен текст 2" xfId="223"/>
    <cellStyle name="Percent" xfId="224"/>
    <cellStyle name="Процент 2" xfId="225"/>
    <cellStyle name="Свързана клетка" xfId="226"/>
    <cellStyle name="Свързана клетка 2" xfId="227"/>
    <cellStyle name="Стил 1" xfId="228"/>
    <cellStyle name="Сума" xfId="229"/>
    <cellStyle name="Сума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52"/>
  <sheetViews>
    <sheetView tabSelected="1" view="pageBreakPreview" zoomScaleSheetLayoutView="100" workbookViewId="0" topLeftCell="A226">
      <selection activeCell="A230" sqref="A230:E230"/>
    </sheetView>
  </sheetViews>
  <sheetFormatPr defaultColWidth="9.140625" defaultRowHeight="12.75"/>
  <cols>
    <col min="1" max="1" width="7.00390625" style="6" bestFit="1" customWidth="1"/>
    <col min="2" max="2" width="47.7109375" style="7" customWidth="1"/>
    <col min="3" max="3" width="8.00390625" style="6" customWidth="1"/>
    <col min="4" max="4" width="9.28125" style="34" bestFit="1" customWidth="1"/>
    <col min="5" max="5" width="10.140625" style="18" bestFit="1" customWidth="1"/>
    <col min="6" max="6" width="11.421875" style="41" bestFit="1" customWidth="1"/>
    <col min="7" max="16384" width="9.140625" style="1" customWidth="1"/>
  </cols>
  <sheetData>
    <row r="1" spans="1:6" ht="41.25" customHeight="1" thickBot="1">
      <c r="A1" s="138" t="s">
        <v>137</v>
      </c>
      <c r="B1" s="139"/>
      <c r="C1" s="139"/>
      <c r="D1" s="139"/>
      <c r="E1" s="139"/>
      <c r="F1" s="140"/>
    </row>
    <row r="2" spans="1:6" ht="13.5" thickBot="1">
      <c r="A2" s="46"/>
      <c r="B2" s="47"/>
      <c r="C2" s="48"/>
      <c r="D2" s="49"/>
      <c r="E2" s="50"/>
      <c r="F2" s="134" t="s">
        <v>159</v>
      </c>
    </row>
    <row r="3" spans="1:6" ht="17.25">
      <c r="A3" s="141" t="s">
        <v>131</v>
      </c>
      <c r="B3" s="142"/>
      <c r="C3" s="142"/>
      <c r="D3" s="142"/>
      <c r="E3" s="142"/>
      <c r="F3" s="143"/>
    </row>
    <row r="4" spans="1:6" ht="18" thickBot="1">
      <c r="A4" s="51"/>
      <c r="B4" s="11"/>
      <c r="C4" s="11"/>
      <c r="D4" s="28"/>
      <c r="E4" s="11"/>
      <c r="F4" s="52"/>
    </row>
    <row r="5" spans="1:6" ht="58.5" customHeight="1" thickBot="1">
      <c r="A5" s="147" t="s">
        <v>158</v>
      </c>
      <c r="B5" s="148"/>
      <c r="C5" s="148"/>
      <c r="D5" s="148"/>
      <c r="E5" s="148"/>
      <c r="F5" s="149"/>
    </row>
    <row r="6" spans="1:6" s="2" customFormat="1" ht="13.5" customHeight="1">
      <c r="A6" s="70" t="s">
        <v>122</v>
      </c>
      <c r="B6" s="70" t="s">
        <v>123</v>
      </c>
      <c r="C6" s="70" t="s">
        <v>124</v>
      </c>
      <c r="D6" s="71" t="s">
        <v>125</v>
      </c>
      <c r="E6" s="72" t="s">
        <v>142</v>
      </c>
      <c r="F6" s="73" t="s">
        <v>143</v>
      </c>
    </row>
    <row r="7" spans="1:6" s="2" customFormat="1" ht="22.5" customHeight="1" thickBot="1">
      <c r="A7" s="66" t="s">
        <v>126</v>
      </c>
      <c r="B7" s="66" t="s">
        <v>127</v>
      </c>
      <c r="C7" s="66" t="s">
        <v>128</v>
      </c>
      <c r="D7" s="67" t="s">
        <v>132</v>
      </c>
      <c r="E7" s="68" t="s">
        <v>129</v>
      </c>
      <c r="F7" s="69"/>
    </row>
    <row r="8" spans="1:6" ht="12.75">
      <c r="A8" s="42"/>
      <c r="B8" s="56" t="s">
        <v>40</v>
      </c>
      <c r="C8" s="57"/>
      <c r="D8" s="58"/>
      <c r="E8" s="54"/>
      <c r="F8" s="55"/>
    </row>
    <row r="9" spans="1:8" ht="26.25">
      <c r="A9" s="44">
        <v>1</v>
      </c>
      <c r="B9" s="16" t="s">
        <v>141</v>
      </c>
      <c r="C9" s="22" t="s">
        <v>119</v>
      </c>
      <c r="D9" s="17">
        <v>170.688</v>
      </c>
      <c r="E9" s="12"/>
      <c r="F9" s="37">
        <f aca="true" t="shared" si="0" ref="F9:F21">ROUND(D9*E9,2)</f>
        <v>0</v>
      </c>
      <c r="H9" s="74"/>
    </row>
    <row r="10" spans="1:8" ht="26.25">
      <c r="A10" s="44">
        <f>+A9+1</f>
        <v>2</v>
      </c>
      <c r="B10" s="16" t="s">
        <v>0</v>
      </c>
      <c r="C10" s="22" t="s">
        <v>119</v>
      </c>
      <c r="D10" s="17">
        <v>682.752</v>
      </c>
      <c r="E10" s="12"/>
      <c r="F10" s="37">
        <f t="shared" si="0"/>
        <v>0</v>
      </c>
      <c r="H10" s="74"/>
    </row>
    <row r="11" spans="1:8" ht="26.25">
      <c r="A11" s="44">
        <f aca="true" t="shared" si="1" ref="A11:A37">+A10+1</f>
        <v>3</v>
      </c>
      <c r="B11" s="16" t="s">
        <v>1</v>
      </c>
      <c r="C11" s="22" t="s">
        <v>119</v>
      </c>
      <c r="D11" s="17">
        <v>1024.128</v>
      </c>
      <c r="E11" s="12"/>
      <c r="F11" s="37">
        <f t="shared" si="0"/>
        <v>0</v>
      </c>
      <c r="H11" s="74"/>
    </row>
    <row r="12" spans="1:8" ht="39">
      <c r="A12" s="44">
        <f t="shared" si="1"/>
        <v>4</v>
      </c>
      <c r="B12" s="16" t="s">
        <v>2</v>
      </c>
      <c r="C12" s="22" t="s">
        <v>119</v>
      </c>
      <c r="D12" s="17">
        <v>170.688</v>
      </c>
      <c r="E12" s="12"/>
      <c r="F12" s="37">
        <f t="shared" si="0"/>
        <v>0</v>
      </c>
      <c r="H12" s="74"/>
    </row>
    <row r="13" spans="1:8" ht="39">
      <c r="A13" s="44">
        <f t="shared" si="1"/>
        <v>5</v>
      </c>
      <c r="B13" s="16" t="s">
        <v>3</v>
      </c>
      <c r="C13" s="22" t="s">
        <v>119</v>
      </c>
      <c r="D13" s="17">
        <v>682.752</v>
      </c>
      <c r="E13" s="12"/>
      <c r="F13" s="37">
        <f t="shared" si="0"/>
        <v>0</v>
      </c>
      <c r="H13" s="74"/>
    </row>
    <row r="14" spans="1:8" ht="39">
      <c r="A14" s="44">
        <f t="shared" si="1"/>
        <v>6</v>
      </c>
      <c r="B14" s="16" t="s">
        <v>4</v>
      </c>
      <c r="C14" s="22" t="s">
        <v>119</v>
      </c>
      <c r="D14" s="17">
        <v>1024.128</v>
      </c>
      <c r="E14" s="12"/>
      <c r="F14" s="37">
        <f t="shared" si="0"/>
        <v>0</v>
      </c>
      <c r="H14" s="74"/>
    </row>
    <row r="15" spans="1:8" ht="20.25" customHeight="1">
      <c r="A15" s="44">
        <f t="shared" si="1"/>
        <v>7</v>
      </c>
      <c r="B15" s="16" t="s">
        <v>5</v>
      </c>
      <c r="C15" s="22" t="s">
        <v>119</v>
      </c>
      <c r="D15" s="17">
        <v>609.6</v>
      </c>
      <c r="E15" s="12"/>
      <c r="F15" s="37">
        <f t="shared" si="0"/>
        <v>0</v>
      </c>
      <c r="H15" s="74"/>
    </row>
    <row r="16" spans="1:8" ht="18" customHeight="1">
      <c r="A16" s="44">
        <f t="shared" si="1"/>
        <v>8</v>
      </c>
      <c r="B16" s="16" t="s">
        <v>6</v>
      </c>
      <c r="C16" s="22" t="s">
        <v>120</v>
      </c>
      <c r="D16" s="17">
        <v>2032</v>
      </c>
      <c r="E16" s="12"/>
      <c r="F16" s="37">
        <f t="shared" si="0"/>
        <v>0</v>
      </c>
      <c r="H16" s="74"/>
    </row>
    <row r="17" spans="1:8" ht="26.25">
      <c r="A17" s="44">
        <f t="shared" si="1"/>
        <v>9</v>
      </c>
      <c r="B17" s="27" t="s">
        <v>32</v>
      </c>
      <c r="C17" s="22" t="s">
        <v>120</v>
      </c>
      <c r="D17" s="17">
        <v>2032</v>
      </c>
      <c r="E17" s="12"/>
      <c r="F17" s="37">
        <f t="shared" si="0"/>
        <v>0</v>
      </c>
      <c r="H17" s="74"/>
    </row>
    <row r="18" spans="1:8" ht="12.75">
      <c r="A18" s="44">
        <f t="shared" si="1"/>
        <v>10</v>
      </c>
      <c r="B18" s="16" t="s">
        <v>7</v>
      </c>
      <c r="C18" s="22" t="s">
        <v>120</v>
      </c>
      <c r="D18" s="17">
        <v>2032</v>
      </c>
      <c r="E18" s="12"/>
      <c r="F18" s="37">
        <f t="shared" si="0"/>
        <v>0</v>
      </c>
      <c r="H18" s="74"/>
    </row>
    <row r="19" spans="1:8" ht="12.75">
      <c r="A19" s="44">
        <f t="shared" si="1"/>
        <v>11</v>
      </c>
      <c r="B19" s="16" t="s">
        <v>8</v>
      </c>
      <c r="C19" s="22" t="s">
        <v>33</v>
      </c>
      <c r="D19" s="17">
        <v>100</v>
      </c>
      <c r="E19" s="12"/>
      <c r="F19" s="37">
        <f t="shared" si="0"/>
        <v>0</v>
      </c>
      <c r="H19" s="74"/>
    </row>
    <row r="20" spans="1:8" ht="26.25">
      <c r="A20" s="44">
        <f t="shared" si="1"/>
        <v>12</v>
      </c>
      <c r="B20" s="16" t="s">
        <v>9</v>
      </c>
      <c r="C20" s="22" t="s">
        <v>33</v>
      </c>
      <c r="D20" s="17">
        <v>5</v>
      </c>
      <c r="E20" s="12"/>
      <c r="F20" s="37">
        <f t="shared" si="0"/>
        <v>0</v>
      </c>
      <c r="H20" s="74"/>
    </row>
    <row r="21" spans="1:8" ht="12.75">
      <c r="A21" s="44">
        <f t="shared" si="1"/>
        <v>13</v>
      </c>
      <c r="B21" s="16" t="s">
        <v>10</v>
      </c>
      <c r="C21" s="22" t="s">
        <v>34</v>
      </c>
      <c r="D21" s="17">
        <v>20.32</v>
      </c>
      <c r="E21" s="12"/>
      <c r="F21" s="37">
        <f t="shared" si="0"/>
        <v>0</v>
      </c>
      <c r="H21" s="74"/>
    </row>
    <row r="22" spans="1:8" ht="12.75">
      <c r="A22" s="44">
        <f t="shared" si="1"/>
        <v>14</v>
      </c>
      <c r="B22" s="16" t="s">
        <v>11</v>
      </c>
      <c r="C22" s="22"/>
      <c r="D22" s="17"/>
      <c r="E22" s="12"/>
      <c r="F22" s="37"/>
      <c r="H22" s="74"/>
    </row>
    <row r="23" spans="1:8" ht="15.75" customHeight="1">
      <c r="A23" s="44">
        <f t="shared" si="1"/>
        <v>15</v>
      </c>
      <c r="B23" s="16" t="s">
        <v>41</v>
      </c>
      <c r="C23" s="22" t="s">
        <v>33</v>
      </c>
      <c r="D23" s="17">
        <v>5</v>
      </c>
      <c r="E23" s="12"/>
      <c r="F23" s="37">
        <f>ROUND(D23*E23,2)</f>
        <v>0</v>
      </c>
      <c r="H23" s="74"/>
    </row>
    <row r="24" spans="1:8" ht="27" customHeight="1">
      <c r="A24" s="44">
        <f t="shared" si="1"/>
        <v>16</v>
      </c>
      <c r="B24" s="16" t="s">
        <v>36</v>
      </c>
      <c r="C24" s="22" t="s">
        <v>33</v>
      </c>
      <c r="D24" s="17">
        <v>8</v>
      </c>
      <c r="E24" s="12"/>
      <c r="F24" s="37">
        <f>ROUND(D24*E24,2)</f>
        <v>0</v>
      </c>
      <c r="H24" s="74"/>
    </row>
    <row r="25" spans="1:8" ht="18" customHeight="1">
      <c r="A25" s="44">
        <f t="shared" si="1"/>
        <v>17</v>
      </c>
      <c r="B25" s="16" t="s">
        <v>19</v>
      </c>
      <c r="C25" s="22"/>
      <c r="D25" s="17"/>
      <c r="E25" s="12"/>
      <c r="F25" s="37"/>
      <c r="H25" s="74"/>
    </row>
    <row r="26" spans="1:8" ht="18" customHeight="1">
      <c r="A26" s="44">
        <f t="shared" si="1"/>
        <v>18</v>
      </c>
      <c r="B26" s="16" t="s">
        <v>20</v>
      </c>
      <c r="C26" s="22" t="s">
        <v>33</v>
      </c>
      <c r="D26" s="17">
        <v>8</v>
      </c>
      <c r="E26" s="12"/>
      <c r="F26" s="37">
        <f aca="true" t="shared" si="2" ref="F26:F37">ROUND(D26*E26,2)</f>
        <v>0</v>
      </c>
      <c r="H26" s="74"/>
    </row>
    <row r="27" spans="1:8" ht="18" customHeight="1">
      <c r="A27" s="44">
        <f t="shared" si="1"/>
        <v>19</v>
      </c>
      <c r="B27" s="16" t="s">
        <v>21</v>
      </c>
      <c r="C27" s="22" t="s">
        <v>33</v>
      </c>
      <c r="D27" s="17">
        <v>8</v>
      </c>
      <c r="E27" s="12"/>
      <c r="F27" s="37">
        <f t="shared" si="2"/>
        <v>0</v>
      </c>
      <c r="H27" s="74"/>
    </row>
    <row r="28" spans="1:8" ht="18" customHeight="1">
      <c r="A28" s="44">
        <f t="shared" si="1"/>
        <v>20</v>
      </c>
      <c r="B28" s="16" t="s">
        <v>42</v>
      </c>
      <c r="C28" s="22" t="s">
        <v>33</v>
      </c>
      <c r="D28" s="17">
        <v>2</v>
      </c>
      <c r="E28" s="12"/>
      <c r="F28" s="37">
        <f t="shared" si="2"/>
        <v>0</v>
      </c>
      <c r="H28" s="74"/>
    </row>
    <row r="29" spans="1:8" ht="15.75" customHeight="1">
      <c r="A29" s="44">
        <f t="shared" si="1"/>
        <v>21</v>
      </c>
      <c r="B29" s="16" t="s">
        <v>22</v>
      </c>
      <c r="C29" s="22" t="s">
        <v>33</v>
      </c>
      <c r="D29" s="17">
        <v>18</v>
      </c>
      <c r="E29" s="12"/>
      <c r="F29" s="37">
        <f t="shared" si="2"/>
        <v>0</v>
      </c>
      <c r="H29" s="74"/>
    </row>
    <row r="30" spans="1:8" ht="26.25">
      <c r="A30" s="44">
        <f t="shared" si="1"/>
        <v>22</v>
      </c>
      <c r="B30" s="16" t="s">
        <v>12</v>
      </c>
      <c r="C30" s="22" t="s">
        <v>119</v>
      </c>
      <c r="D30" s="17">
        <v>414.5279999999997</v>
      </c>
      <c r="E30" s="12"/>
      <c r="F30" s="37">
        <f t="shared" si="2"/>
        <v>0</v>
      </c>
      <c r="H30" s="74"/>
    </row>
    <row r="31" spans="1:8" ht="26.25">
      <c r="A31" s="44">
        <f t="shared" si="1"/>
        <v>23</v>
      </c>
      <c r="B31" s="16" t="s">
        <v>13</v>
      </c>
      <c r="C31" s="22" t="s">
        <v>119</v>
      </c>
      <c r="D31" s="17">
        <v>682.752</v>
      </c>
      <c r="E31" s="12"/>
      <c r="F31" s="37">
        <f t="shared" si="2"/>
        <v>0</v>
      </c>
      <c r="H31" s="74"/>
    </row>
    <row r="32" spans="1:8" ht="26.25">
      <c r="A32" s="44">
        <f t="shared" si="1"/>
        <v>24</v>
      </c>
      <c r="B32" s="16" t="s">
        <v>14</v>
      </c>
      <c r="C32" s="22" t="s">
        <v>119</v>
      </c>
      <c r="D32" s="17">
        <v>170.688</v>
      </c>
      <c r="E32" s="12"/>
      <c r="F32" s="37">
        <f t="shared" si="2"/>
        <v>0</v>
      </c>
      <c r="H32" s="74"/>
    </row>
    <row r="33" spans="1:8" ht="26.25">
      <c r="A33" s="44">
        <f t="shared" si="1"/>
        <v>25</v>
      </c>
      <c r="B33" s="16" t="s">
        <v>43</v>
      </c>
      <c r="C33" s="22" t="s">
        <v>119</v>
      </c>
      <c r="D33" s="17">
        <v>341.376</v>
      </c>
      <c r="E33" s="12"/>
      <c r="F33" s="37">
        <f t="shared" si="2"/>
        <v>0</v>
      </c>
      <c r="H33" s="74"/>
    </row>
    <row r="34" spans="1:8" ht="12.75">
      <c r="A34" s="44">
        <f t="shared" si="1"/>
        <v>26</v>
      </c>
      <c r="B34" s="16" t="s">
        <v>15</v>
      </c>
      <c r="C34" s="22" t="s">
        <v>35</v>
      </c>
      <c r="D34" s="17">
        <v>5</v>
      </c>
      <c r="E34" s="12"/>
      <c r="F34" s="37">
        <f t="shared" si="2"/>
        <v>0</v>
      </c>
      <c r="H34" s="74"/>
    </row>
    <row r="35" spans="1:8" ht="26.25">
      <c r="A35" s="44">
        <f t="shared" si="1"/>
        <v>27</v>
      </c>
      <c r="B35" s="16" t="s">
        <v>16</v>
      </c>
      <c r="C35" s="22" t="s">
        <v>120</v>
      </c>
      <c r="D35" s="17">
        <v>4064</v>
      </c>
      <c r="E35" s="12"/>
      <c r="F35" s="37">
        <f t="shared" si="2"/>
        <v>0</v>
      </c>
      <c r="H35" s="74"/>
    </row>
    <row r="36" spans="1:8" ht="12.75">
      <c r="A36" s="44">
        <f t="shared" si="1"/>
        <v>28</v>
      </c>
      <c r="B36" s="16" t="s">
        <v>17</v>
      </c>
      <c r="C36" s="22" t="s">
        <v>120</v>
      </c>
      <c r="D36" s="17">
        <v>2032</v>
      </c>
      <c r="E36" s="12"/>
      <c r="F36" s="37">
        <f t="shared" si="2"/>
        <v>0</v>
      </c>
      <c r="H36" s="74"/>
    </row>
    <row r="37" spans="1:8" ht="18" customHeight="1">
      <c r="A37" s="44">
        <f t="shared" si="1"/>
        <v>29</v>
      </c>
      <c r="B37" s="16" t="s">
        <v>18</v>
      </c>
      <c r="C37" s="22" t="s">
        <v>33</v>
      </c>
      <c r="D37" s="17">
        <v>1</v>
      </c>
      <c r="E37" s="12"/>
      <c r="F37" s="37">
        <f t="shared" si="2"/>
        <v>0</v>
      </c>
      <c r="H37" s="74"/>
    </row>
    <row r="38" spans="1:8" ht="17.25" customHeight="1">
      <c r="A38" s="43"/>
      <c r="B38" s="5"/>
      <c r="C38" s="4"/>
      <c r="D38" s="30"/>
      <c r="E38" s="65" t="s">
        <v>144</v>
      </c>
      <c r="F38" s="36">
        <f>SUM(F9:F37)</f>
        <v>0</v>
      </c>
      <c r="H38" s="74"/>
    </row>
    <row r="39" spans="1:9" s="3" customFormat="1" ht="12.75">
      <c r="A39" s="44"/>
      <c r="B39" s="13" t="s">
        <v>118</v>
      </c>
      <c r="C39" s="23"/>
      <c r="D39" s="31"/>
      <c r="E39" s="10"/>
      <c r="F39" s="35"/>
      <c r="H39" s="74"/>
      <c r="I39" s="1"/>
    </row>
    <row r="40" spans="1:9" s="3" customFormat="1" ht="12.75">
      <c r="A40" s="44"/>
      <c r="B40" s="13" t="s">
        <v>138</v>
      </c>
      <c r="C40" s="23"/>
      <c r="D40" s="31"/>
      <c r="E40" s="10"/>
      <c r="F40" s="35"/>
      <c r="H40" s="74"/>
      <c r="I40" s="1"/>
    </row>
    <row r="41" spans="1:8" ht="12.75">
      <c r="A41" s="44">
        <f>+A37+1</f>
        <v>30</v>
      </c>
      <c r="B41" s="16" t="s">
        <v>44</v>
      </c>
      <c r="C41" s="22" t="s">
        <v>119</v>
      </c>
      <c r="D41" s="17">
        <v>15</v>
      </c>
      <c r="E41" s="9"/>
      <c r="F41" s="37">
        <f aca="true" t="shared" si="3" ref="F41:F78">ROUND(D41*E41,2)</f>
        <v>0</v>
      </c>
      <c r="H41" s="74"/>
    </row>
    <row r="42" spans="1:8" ht="12.75">
      <c r="A42" s="44">
        <f>+A41+1</f>
        <v>31</v>
      </c>
      <c r="B42" s="16" t="s">
        <v>45</v>
      </c>
      <c r="C42" s="22" t="s">
        <v>119</v>
      </c>
      <c r="D42" s="17">
        <v>70</v>
      </c>
      <c r="E42" s="9"/>
      <c r="F42" s="37">
        <f t="shared" si="3"/>
        <v>0</v>
      </c>
      <c r="H42" s="74"/>
    </row>
    <row r="43" spans="1:8" ht="12.75">
      <c r="A43" s="44">
        <f aca="true" t="shared" si="4" ref="A43:A78">+A42+1</f>
        <v>32</v>
      </c>
      <c r="B43" s="16" t="s">
        <v>46</v>
      </c>
      <c r="C43" s="22" t="s">
        <v>119</v>
      </c>
      <c r="D43" s="17">
        <v>5</v>
      </c>
      <c r="E43" s="9"/>
      <c r="F43" s="37">
        <f t="shared" si="3"/>
        <v>0</v>
      </c>
      <c r="H43" s="74"/>
    </row>
    <row r="44" spans="1:8" ht="26.25">
      <c r="A44" s="44">
        <f t="shared" si="4"/>
        <v>33</v>
      </c>
      <c r="B44" s="16" t="s">
        <v>47</v>
      </c>
      <c r="C44" s="22" t="s">
        <v>119</v>
      </c>
      <c r="D44" s="17">
        <v>85</v>
      </c>
      <c r="E44" s="9"/>
      <c r="F44" s="37">
        <f t="shared" si="3"/>
        <v>0</v>
      </c>
      <c r="H44" s="74"/>
    </row>
    <row r="45" spans="1:8" ht="12.75">
      <c r="A45" s="44">
        <f t="shared" si="4"/>
        <v>34</v>
      </c>
      <c r="B45" s="16" t="s">
        <v>48</v>
      </c>
      <c r="C45" s="22" t="s">
        <v>121</v>
      </c>
      <c r="D45" s="17">
        <v>3</v>
      </c>
      <c r="E45" s="9"/>
      <c r="F45" s="37">
        <f t="shared" si="3"/>
        <v>0</v>
      </c>
      <c r="H45" s="74"/>
    </row>
    <row r="46" spans="1:8" ht="12.75">
      <c r="A46" s="44">
        <f t="shared" si="4"/>
        <v>35</v>
      </c>
      <c r="B46" s="16" t="s">
        <v>49</v>
      </c>
      <c r="C46" s="22" t="s">
        <v>121</v>
      </c>
      <c r="D46" s="17">
        <v>11</v>
      </c>
      <c r="E46" s="9"/>
      <c r="F46" s="37">
        <f t="shared" si="3"/>
        <v>0</v>
      </c>
      <c r="H46" s="74"/>
    </row>
    <row r="47" spans="1:8" ht="12.75">
      <c r="A47" s="44">
        <f t="shared" si="4"/>
        <v>36</v>
      </c>
      <c r="B47" s="16" t="s">
        <v>50</v>
      </c>
      <c r="C47" s="22" t="s">
        <v>121</v>
      </c>
      <c r="D47" s="17">
        <v>290</v>
      </c>
      <c r="E47" s="9"/>
      <c r="F47" s="37">
        <f t="shared" si="3"/>
        <v>0</v>
      </c>
      <c r="H47" s="74"/>
    </row>
    <row r="48" spans="1:8" ht="12.75">
      <c r="A48" s="44">
        <f t="shared" si="4"/>
        <v>37</v>
      </c>
      <c r="B48" s="16" t="s">
        <v>51</v>
      </c>
      <c r="C48" s="22" t="s">
        <v>121</v>
      </c>
      <c r="D48" s="17">
        <v>41</v>
      </c>
      <c r="E48" s="9"/>
      <c r="F48" s="37">
        <f t="shared" si="3"/>
        <v>0</v>
      </c>
      <c r="H48" s="74"/>
    </row>
    <row r="49" spans="1:8" ht="12.75">
      <c r="A49" s="44">
        <f t="shared" si="4"/>
        <v>38</v>
      </c>
      <c r="B49" s="16" t="s">
        <v>52</v>
      </c>
      <c r="C49" s="22" t="s">
        <v>121</v>
      </c>
      <c r="D49" s="17">
        <v>19</v>
      </c>
      <c r="E49" s="9"/>
      <c r="F49" s="37">
        <f t="shared" si="3"/>
        <v>0</v>
      </c>
      <c r="H49" s="74"/>
    </row>
    <row r="50" spans="1:8" ht="12.75">
      <c r="A50" s="44">
        <f t="shared" si="4"/>
        <v>39</v>
      </c>
      <c r="B50" s="16" t="s">
        <v>53</v>
      </c>
      <c r="C50" s="22" t="s">
        <v>119</v>
      </c>
      <c r="D50" s="17">
        <v>75.5</v>
      </c>
      <c r="E50" s="9"/>
      <c r="F50" s="37">
        <f t="shared" si="3"/>
        <v>0</v>
      </c>
      <c r="H50" s="74"/>
    </row>
    <row r="51" spans="1:8" ht="12.75">
      <c r="A51" s="44">
        <f t="shared" si="4"/>
        <v>40</v>
      </c>
      <c r="B51" s="16" t="s">
        <v>54</v>
      </c>
      <c r="C51" s="22" t="s">
        <v>119</v>
      </c>
      <c r="D51" s="17">
        <v>4</v>
      </c>
      <c r="E51" s="9"/>
      <c r="F51" s="37">
        <f t="shared" si="3"/>
        <v>0</v>
      </c>
      <c r="H51" s="74"/>
    </row>
    <row r="52" spans="1:8" ht="12.75">
      <c r="A52" s="44">
        <f t="shared" si="4"/>
        <v>41</v>
      </c>
      <c r="B52" s="16" t="s">
        <v>55</v>
      </c>
      <c r="C52" s="22" t="s">
        <v>119</v>
      </c>
      <c r="D52" s="17">
        <v>46</v>
      </c>
      <c r="E52" s="9"/>
      <c r="F52" s="37">
        <f t="shared" si="3"/>
        <v>0</v>
      </c>
      <c r="H52" s="74"/>
    </row>
    <row r="53" spans="1:8" ht="12.75">
      <c r="A53" s="44">
        <f t="shared" si="4"/>
        <v>42</v>
      </c>
      <c r="B53" s="16" t="s">
        <v>56</v>
      </c>
      <c r="C53" s="22" t="s">
        <v>119</v>
      </c>
      <c r="D53" s="17">
        <v>16</v>
      </c>
      <c r="E53" s="9"/>
      <c r="F53" s="37">
        <f t="shared" si="3"/>
        <v>0</v>
      </c>
      <c r="H53" s="74"/>
    </row>
    <row r="54" spans="1:8" ht="12.75">
      <c r="A54" s="44">
        <f t="shared" si="4"/>
        <v>43</v>
      </c>
      <c r="B54" s="16" t="s">
        <v>57</v>
      </c>
      <c r="C54" s="22" t="s">
        <v>119</v>
      </c>
      <c r="D54" s="17">
        <v>7.5</v>
      </c>
      <c r="E54" s="9"/>
      <c r="F54" s="37">
        <f t="shared" si="3"/>
        <v>0</v>
      </c>
      <c r="H54" s="74"/>
    </row>
    <row r="55" spans="1:8" ht="12.75">
      <c r="A55" s="44">
        <f t="shared" si="4"/>
        <v>44</v>
      </c>
      <c r="B55" s="16" t="s">
        <v>58</v>
      </c>
      <c r="C55" s="22" t="s">
        <v>119</v>
      </c>
      <c r="D55" s="17">
        <v>6</v>
      </c>
      <c r="E55" s="9"/>
      <c r="F55" s="37">
        <f t="shared" si="3"/>
        <v>0</v>
      </c>
      <c r="H55" s="74"/>
    </row>
    <row r="56" spans="1:8" ht="12.75">
      <c r="A56" s="44">
        <f t="shared" si="4"/>
        <v>45</v>
      </c>
      <c r="B56" s="16" t="s">
        <v>59</v>
      </c>
      <c r="C56" s="22" t="s">
        <v>135</v>
      </c>
      <c r="D56" s="17">
        <v>1380</v>
      </c>
      <c r="E56" s="9"/>
      <c r="F56" s="37">
        <f t="shared" si="3"/>
        <v>0</v>
      </c>
      <c r="H56" s="74"/>
    </row>
    <row r="57" spans="1:8" ht="12.75">
      <c r="A57" s="44">
        <f t="shared" si="4"/>
        <v>46</v>
      </c>
      <c r="B57" s="16" t="s">
        <v>60</v>
      </c>
      <c r="C57" s="22" t="s">
        <v>135</v>
      </c>
      <c r="D57" s="17">
        <v>120</v>
      </c>
      <c r="E57" s="9"/>
      <c r="F57" s="37">
        <f t="shared" si="3"/>
        <v>0</v>
      </c>
      <c r="H57" s="74"/>
    </row>
    <row r="58" spans="1:8" ht="12.75">
      <c r="A58" s="44">
        <f t="shared" si="4"/>
        <v>47</v>
      </c>
      <c r="B58" s="16" t="s">
        <v>61</v>
      </c>
      <c r="C58" s="22" t="s">
        <v>135</v>
      </c>
      <c r="D58" s="17">
        <v>4650</v>
      </c>
      <c r="E58" s="9"/>
      <c r="F58" s="37">
        <f t="shared" si="3"/>
        <v>0</v>
      </c>
      <c r="H58" s="74"/>
    </row>
    <row r="59" spans="1:8" ht="12.75">
      <c r="A59" s="44">
        <f t="shared" si="4"/>
        <v>48</v>
      </c>
      <c r="B59" s="16" t="s">
        <v>62</v>
      </c>
      <c r="C59" s="22" t="s">
        <v>135</v>
      </c>
      <c r="D59" s="17">
        <v>125</v>
      </c>
      <c r="E59" s="9"/>
      <c r="F59" s="37">
        <f t="shared" si="3"/>
        <v>0</v>
      </c>
      <c r="H59" s="74"/>
    </row>
    <row r="60" spans="1:8" ht="12.75">
      <c r="A60" s="44">
        <f t="shared" si="4"/>
        <v>49</v>
      </c>
      <c r="B60" s="16" t="s">
        <v>63</v>
      </c>
      <c r="C60" s="22" t="s">
        <v>135</v>
      </c>
      <c r="D60" s="17">
        <v>300</v>
      </c>
      <c r="E60" s="9"/>
      <c r="F60" s="37">
        <f t="shared" si="3"/>
        <v>0</v>
      </c>
      <c r="H60" s="74"/>
    </row>
    <row r="61" spans="1:8" ht="12.75">
      <c r="A61" s="44">
        <f t="shared" si="4"/>
        <v>50</v>
      </c>
      <c r="B61" s="16" t="s">
        <v>64</v>
      </c>
      <c r="C61" s="22" t="s">
        <v>135</v>
      </c>
      <c r="D61" s="17">
        <v>16</v>
      </c>
      <c r="E61" s="9"/>
      <c r="F61" s="37">
        <f t="shared" si="3"/>
        <v>0</v>
      </c>
      <c r="H61" s="74"/>
    </row>
    <row r="62" spans="1:8" ht="12" customHeight="1">
      <c r="A62" s="44">
        <f t="shared" si="4"/>
        <v>51</v>
      </c>
      <c r="B62" s="16" t="s">
        <v>65</v>
      </c>
      <c r="C62" s="22" t="s">
        <v>135</v>
      </c>
      <c r="D62" s="17">
        <v>205</v>
      </c>
      <c r="E62" s="9"/>
      <c r="F62" s="37">
        <f t="shared" si="3"/>
        <v>0</v>
      </c>
      <c r="H62" s="74"/>
    </row>
    <row r="63" spans="1:8" ht="12.75">
      <c r="A63" s="44">
        <f t="shared" si="4"/>
        <v>52</v>
      </c>
      <c r="B63" s="16" t="s">
        <v>66</v>
      </c>
      <c r="C63" s="22" t="s">
        <v>119</v>
      </c>
      <c r="D63" s="17">
        <v>73</v>
      </c>
      <c r="E63" s="9"/>
      <c r="F63" s="37">
        <f t="shared" si="3"/>
        <v>0</v>
      </c>
      <c r="H63" s="74"/>
    </row>
    <row r="64" spans="1:8" ht="26.25">
      <c r="A64" s="44">
        <f t="shared" si="4"/>
        <v>53</v>
      </c>
      <c r="B64" s="16" t="s">
        <v>67</v>
      </c>
      <c r="C64" s="22" t="s">
        <v>121</v>
      </c>
      <c r="D64" s="17">
        <v>115</v>
      </c>
      <c r="E64" s="9"/>
      <c r="F64" s="37">
        <f t="shared" si="3"/>
        <v>0</v>
      </c>
      <c r="H64" s="74"/>
    </row>
    <row r="65" spans="1:8" ht="26.25">
      <c r="A65" s="44">
        <f t="shared" si="4"/>
        <v>54</v>
      </c>
      <c r="B65" s="16" t="s">
        <v>68</v>
      </c>
      <c r="C65" s="22" t="s">
        <v>121</v>
      </c>
      <c r="D65" s="17">
        <v>38</v>
      </c>
      <c r="E65" s="9"/>
      <c r="F65" s="37">
        <f t="shared" si="3"/>
        <v>0</v>
      </c>
      <c r="H65" s="74"/>
    </row>
    <row r="66" spans="1:8" ht="26.25">
      <c r="A66" s="44">
        <f t="shared" si="4"/>
        <v>55</v>
      </c>
      <c r="B66" s="16" t="s">
        <v>69</v>
      </c>
      <c r="C66" s="22" t="s">
        <v>121</v>
      </c>
      <c r="D66" s="17">
        <v>17</v>
      </c>
      <c r="E66" s="9"/>
      <c r="F66" s="37">
        <f t="shared" si="3"/>
        <v>0</v>
      </c>
      <c r="H66" s="74"/>
    </row>
    <row r="67" spans="1:8" ht="26.25">
      <c r="A67" s="44">
        <f t="shared" si="4"/>
        <v>56</v>
      </c>
      <c r="B67" s="16" t="s">
        <v>70</v>
      </c>
      <c r="C67" s="22" t="s">
        <v>121</v>
      </c>
      <c r="D67" s="17">
        <v>17</v>
      </c>
      <c r="E67" s="9"/>
      <c r="F67" s="37">
        <f t="shared" si="3"/>
        <v>0</v>
      </c>
      <c r="H67" s="74"/>
    </row>
    <row r="68" spans="1:8" ht="26.25">
      <c r="A68" s="44">
        <f t="shared" si="4"/>
        <v>57</v>
      </c>
      <c r="B68" s="16" t="s">
        <v>71</v>
      </c>
      <c r="C68" s="22" t="s">
        <v>121</v>
      </c>
      <c r="D68" s="17">
        <v>93</v>
      </c>
      <c r="E68" s="9"/>
      <c r="F68" s="37">
        <f t="shared" si="3"/>
        <v>0</v>
      </c>
      <c r="H68" s="74"/>
    </row>
    <row r="69" spans="1:8" ht="26.25">
      <c r="A69" s="44">
        <f t="shared" si="4"/>
        <v>58</v>
      </c>
      <c r="B69" s="16" t="s">
        <v>72</v>
      </c>
      <c r="C69" s="22" t="s">
        <v>121</v>
      </c>
      <c r="D69" s="17">
        <v>93</v>
      </c>
      <c r="E69" s="9"/>
      <c r="F69" s="37">
        <f t="shared" si="3"/>
        <v>0</v>
      </c>
      <c r="H69" s="74"/>
    </row>
    <row r="70" spans="1:8" ht="12.75">
      <c r="A70" s="44">
        <f t="shared" si="4"/>
        <v>59</v>
      </c>
      <c r="B70" s="16" t="s">
        <v>73</v>
      </c>
      <c r="C70" s="22" t="s">
        <v>121</v>
      </c>
      <c r="D70" s="17">
        <v>38</v>
      </c>
      <c r="E70" s="9"/>
      <c r="F70" s="37">
        <f t="shared" si="3"/>
        <v>0</v>
      </c>
      <c r="H70" s="74"/>
    </row>
    <row r="71" spans="1:8" ht="12.75">
      <c r="A71" s="44">
        <f t="shared" si="4"/>
        <v>60</v>
      </c>
      <c r="B71" s="16" t="s">
        <v>74</v>
      </c>
      <c r="C71" s="22" t="s">
        <v>119</v>
      </c>
      <c r="D71" s="17">
        <v>140</v>
      </c>
      <c r="E71" s="9"/>
      <c r="F71" s="37">
        <f t="shared" si="3"/>
        <v>0</v>
      </c>
      <c r="H71" s="74"/>
    </row>
    <row r="72" spans="1:8" ht="12.75">
      <c r="A72" s="44">
        <f t="shared" si="4"/>
        <v>61</v>
      </c>
      <c r="B72" s="16" t="s">
        <v>75</v>
      </c>
      <c r="C72" s="22" t="s">
        <v>135</v>
      </c>
      <c r="D72" s="17">
        <v>300</v>
      </c>
      <c r="E72" s="9"/>
      <c r="F72" s="37">
        <f t="shared" si="3"/>
        <v>0</v>
      </c>
      <c r="H72" s="74"/>
    </row>
    <row r="73" spans="1:8" ht="12.75">
      <c r="A73" s="44">
        <f t="shared" si="4"/>
        <v>62</v>
      </c>
      <c r="B73" s="16" t="s">
        <v>76</v>
      </c>
      <c r="C73" s="22" t="s">
        <v>135</v>
      </c>
      <c r="D73" s="17">
        <v>216</v>
      </c>
      <c r="E73" s="9"/>
      <c r="F73" s="37">
        <f t="shared" si="3"/>
        <v>0</v>
      </c>
      <c r="H73" s="74"/>
    </row>
    <row r="74" spans="1:8" ht="12.75">
      <c r="A74" s="44">
        <f t="shared" si="4"/>
        <v>63</v>
      </c>
      <c r="B74" s="16" t="s">
        <v>77</v>
      </c>
      <c r="C74" s="22" t="s">
        <v>135</v>
      </c>
      <c r="D74" s="17">
        <v>90</v>
      </c>
      <c r="E74" s="9"/>
      <c r="F74" s="37">
        <f t="shared" si="3"/>
        <v>0</v>
      </c>
      <c r="H74" s="74"/>
    </row>
    <row r="75" spans="1:8" ht="12.75">
      <c r="A75" s="44">
        <f t="shared" si="4"/>
        <v>64</v>
      </c>
      <c r="B75" s="16" t="s">
        <v>78</v>
      </c>
      <c r="C75" s="22" t="s">
        <v>33</v>
      </c>
      <c r="D75" s="17">
        <v>22</v>
      </c>
      <c r="E75" s="9"/>
      <c r="F75" s="37">
        <f t="shared" si="3"/>
        <v>0</v>
      </c>
      <c r="H75" s="74"/>
    </row>
    <row r="76" spans="1:8" ht="26.25">
      <c r="A76" s="44">
        <f t="shared" si="4"/>
        <v>65</v>
      </c>
      <c r="B76" s="16" t="s">
        <v>79</v>
      </c>
      <c r="C76" s="22" t="s">
        <v>121</v>
      </c>
      <c r="D76" s="17">
        <v>48</v>
      </c>
      <c r="E76" s="9"/>
      <c r="F76" s="37">
        <f t="shared" si="3"/>
        <v>0</v>
      </c>
      <c r="H76" s="74"/>
    </row>
    <row r="77" spans="1:8" ht="12.75">
      <c r="A77" s="44">
        <f t="shared" si="4"/>
        <v>66</v>
      </c>
      <c r="B77" s="16" t="s">
        <v>80</v>
      </c>
      <c r="C77" s="22" t="s">
        <v>33</v>
      </c>
      <c r="D77" s="17">
        <v>1</v>
      </c>
      <c r="E77" s="9"/>
      <c r="F77" s="37">
        <f t="shared" si="3"/>
        <v>0</v>
      </c>
      <c r="H77" s="74"/>
    </row>
    <row r="78" spans="1:8" ht="12.75">
      <c r="A78" s="44">
        <f t="shared" si="4"/>
        <v>67</v>
      </c>
      <c r="B78" s="16" t="s">
        <v>81</v>
      </c>
      <c r="C78" s="22" t="s">
        <v>33</v>
      </c>
      <c r="D78" s="17">
        <v>1</v>
      </c>
      <c r="E78" s="9"/>
      <c r="F78" s="37">
        <f t="shared" si="3"/>
        <v>0</v>
      </c>
      <c r="H78" s="74"/>
    </row>
    <row r="79" spans="1:9" s="3" customFormat="1" ht="12.75">
      <c r="A79" s="44"/>
      <c r="B79" s="13" t="s">
        <v>37</v>
      </c>
      <c r="C79" s="22"/>
      <c r="D79" s="32"/>
      <c r="E79" s="20"/>
      <c r="F79" s="39"/>
      <c r="H79" s="74"/>
      <c r="I79" s="1"/>
    </row>
    <row r="80" spans="1:9" s="3" customFormat="1" ht="26.25">
      <c r="A80" s="44">
        <f>+A78+1</f>
        <v>68</v>
      </c>
      <c r="B80" s="16" t="s">
        <v>82</v>
      </c>
      <c r="C80" s="22" t="s">
        <v>33</v>
      </c>
      <c r="D80" s="17">
        <v>1</v>
      </c>
      <c r="E80" s="9"/>
      <c r="F80" s="37">
        <f>ROUND(D80*E80,2)</f>
        <v>0</v>
      </c>
      <c r="H80" s="74"/>
      <c r="I80" s="1"/>
    </row>
    <row r="81" spans="1:9" s="3" customFormat="1" ht="26.25">
      <c r="A81" s="44">
        <f>+A80+1</f>
        <v>69</v>
      </c>
      <c r="B81" s="16" t="s">
        <v>83</v>
      </c>
      <c r="C81" s="22" t="s">
        <v>33</v>
      </c>
      <c r="D81" s="17">
        <v>1</v>
      </c>
      <c r="E81" s="9"/>
      <c r="F81" s="37">
        <f>ROUND(D81*E81,2)</f>
        <v>0</v>
      </c>
      <c r="H81" s="74"/>
      <c r="I81" s="1"/>
    </row>
    <row r="82" spans="1:9" s="3" customFormat="1" ht="12.75">
      <c r="A82" s="44"/>
      <c r="B82" s="13" t="s">
        <v>38</v>
      </c>
      <c r="C82" s="19"/>
      <c r="D82" s="17"/>
      <c r="E82" s="20"/>
      <c r="F82" s="39"/>
      <c r="H82" s="74"/>
      <c r="I82" s="1"/>
    </row>
    <row r="83" spans="1:9" s="3" customFormat="1" ht="26.25">
      <c r="A83" s="44"/>
      <c r="B83" s="13" t="s">
        <v>84</v>
      </c>
      <c r="C83" s="19"/>
      <c r="D83" s="17"/>
      <c r="E83" s="20"/>
      <c r="F83" s="39"/>
      <c r="H83" s="74"/>
      <c r="I83" s="1"/>
    </row>
    <row r="84" spans="1:8" ht="26.25">
      <c r="A84" s="44">
        <f>+A81+1</f>
        <v>70</v>
      </c>
      <c r="B84" s="16" t="s">
        <v>85</v>
      </c>
      <c r="C84" s="19" t="s">
        <v>130</v>
      </c>
      <c r="D84" s="17">
        <v>1</v>
      </c>
      <c r="E84" s="9"/>
      <c r="F84" s="37">
        <f aca="true" t="shared" si="5" ref="F84:F106">ROUND(D84*E84,2)</f>
        <v>0</v>
      </c>
      <c r="H84" s="74"/>
    </row>
    <row r="85" spans="1:8" ht="12.75">
      <c r="A85" s="44">
        <f>+A84+1</f>
        <v>71</v>
      </c>
      <c r="B85" s="16" t="s">
        <v>86</v>
      </c>
      <c r="C85" s="19" t="s">
        <v>130</v>
      </c>
      <c r="D85" s="17">
        <v>1</v>
      </c>
      <c r="E85" s="9"/>
      <c r="F85" s="37">
        <f t="shared" si="5"/>
        <v>0</v>
      </c>
      <c r="H85" s="74"/>
    </row>
    <row r="86" spans="1:8" ht="26.25">
      <c r="A86" s="44">
        <f aca="true" t="shared" si="6" ref="A86:A106">+A85+1</f>
        <v>72</v>
      </c>
      <c r="B86" s="16" t="s">
        <v>87</v>
      </c>
      <c r="C86" s="19" t="s">
        <v>120</v>
      </c>
      <c r="D86" s="17">
        <v>18</v>
      </c>
      <c r="E86" s="9"/>
      <c r="F86" s="37">
        <f t="shared" si="5"/>
        <v>0</v>
      </c>
      <c r="H86" s="74"/>
    </row>
    <row r="87" spans="1:8" ht="12.75">
      <c r="A87" s="44">
        <f t="shared" si="6"/>
        <v>73</v>
      </c>
      <c r="B87" s="16" t="s">
        <v>88</v>
      </c>
      <c r="C87" s="19" t="s">
        <v>120</v>
      </c>
      <c r="D87" s="17">
        <v>35</v>
      </c>
      <c r="E87" s="9"/>
      <c r="F87" s="37">
        <f t="shared" si="5"/>
        <v>0</v>
      </c>
      <c r="H87" s="74"/>
    </row>
    <row r="88" spans="1:8" ht="26.25">
      <c r="A88" s="44">
        <f t="shared" si="6"/>
        <v>74</v>
      </c>
      <c r="B88" s="16" t="s">
        <v>89</v>
      </c>
      <c r="C88" s="19" t="s">
        <v>120</v>
      </c>
      <c r="D88" s="17">
        <v>18</v>
      </c>
      <c r="E88" s="9"/>
      <c r="F88" s="37">
        <f t="shared" si="5"/>
        <v>0</v>
      </c>
      <c r="H88" s="74"/>
    </row>
    <row r="89" spans="1:8" ht="26.25">
      <c r="A89" s="44">
        <f t="shared" si="6"/>
        <v>75</v>
      </c>
      <c r="B89" s="16" t="s">
        <v>90</v>
      </c>
      <c r="C89" s="19" t="s">
        <v>120</v>
      </c>
      <c r="D89" s="17">
        <v>120</v>
      </c>
      <c r="E89" s="9"/>
      <c r="F89" s="37">
        <f t="shared" si="5"/>
        <v>0</v>
      </c>
      <c r="H89" s="74"/>
    </row>
    <row r="90" spans="1:8" ht="26.25">
      <c r="A90" s="44">
        <f t="shared" si="6"/>
        <v>76</v>
      </c>
      <c r="B90" s="16" t="s">
        <v>91</v>
      </c>
      <c r="C90" s="19" t="s">
        <v>120</v>
      </c>
      <c r="D90" s="17">
        <v>30</v>
      </c>
      <c r="E90" s="9"/>
      <c r="F90" s="37">
        <f t="shared" si="5"/>
        <v>0</v>
      </c>
      <c r="H90" s="74"/>
    </row>
    <row r="91" spans="1:8" ht="26.25">
      <c r="A91" s="44">
        <f t="shared" si="6"/>
        <v>77</v>
      </c>
      <c r="B91" s="16" t="s">
        <v>92</v>
      </c>
      <c r="C91" s="19" t="s">
        <v>120</v>
      </c>
      <c r="D91" s="17">
        <v>146</v>
      </c>
      <c r="E91" s="9"/>
      <c r="F91" s="37">
        <f t="shared" si="5"/>
        <v>0</v>
      </c>
      <c r="H91" s="74"/>
    </row>
    <row r="92" spans="1:8" ht="17.25" customHeight="1">
      <c r="A92" s="44">
        <f t="shared" si="6"/>
        <v>78</v>
      </c>
      <c r="B92" s="16" t="s">
        <v>93</v>
      </c>
      <c r="C92" s="19" t="s">
        <v>120</v>
      </c>
      <c r="D92" s="17">
        <v>12</v>
      </c>
      <c r="E92" s="9"/>
      <c r="F92" s="37">
        <f t="shared" si="5"/>
        <v>0</v>
      </c>
      <c r="H92" s="74"/>
    </row>
    <row r="93" spans="1:8" ht="20.25" customHeight="1">
      <c r="A93" s="44">
        <f t="shared" si="6"/>
        <v>79</v>
      </c>
      <c r="B93" s="16" t="s">
        <v>94</v>
      </c>
      <c r="C93" s="19" t="s">
        <v>120</v>
      </c>
      <c r="D93" s="17">
        <v>5</v>
      </c>
      <c r="E93" s="9"/>
      <c r="F93" s="37">
        <f t="shared" si="5"/>
        <v>0</v>
      </c>
      <c r="H93" s="74"/>
    </row>
    <row r="94" spans="1:8" ht="16.5" customHeight="1">
      <c r="A94" s="44">
        <f t="shared" si="6"/>
        <v>80</v>
      </c>
      <c r="B94" s="16" t="s">
        <v>95</v>
      </c>
      <c r="C94" s="19" t="s">
        <v>120</v>
      </c>
      <c r="D94" s="17">
        <v>10</v>
      </c>
      <c r="E94" s="9"/>
      <c r="F94" s="37">
        <f t="shared" si="5"/>
        <v>0</v>
      </c>
      <c r="H94" s="74"/>
    </row>
    <row r="95" spans="1:8" ht="15.75" customHeight="1">
      <c r="A95" s="44">
        <f t="shared" si="6"/>
        <v>81</v>
      </c>
      <c r="B95" s="16" t="s">
        <v>96</v>
      </c>
      <c r="C95" s="19" t="s">
        <v>120</v>
      </c>
      <c r="D95" s="17">
        <v>6</v>
      </c>
      <c r="E95" s="9"/>
      <c r="F95" s="37">
        <f t="shared" si="5"/>
        <v>0</v>
      </c>
      <c r="H95" s="74"/>
    </row>
    <row r="96" spans="1:8" ht="17.25" customHeight="1">
      <c r="A96" s="44">
        <f t="shared" si="6"/>
        <v>82</v>
      </c>
      <c r="B96" s="16" t="s">
        <v>97</v>
      </c>
      <c r="C96" s="19" t="s">
        <v>130</v>
      </c>
      <c r="D96" s="17">
        <v>1</v>
      </c>
      <c r="E96" s="9"/>
      <c r="F96" s="37">
        <f t="shared" si="5"/>
        <v>0</v>
      </c>
      <c r="H96" s="74"/>
    </row>
    <row r="97" spans="1:8" ht="18" customHeight="1">
      <c r="A97" s="44">
        <f t="shared" si="6"/>
        <v>83</v>
      </c>
      <c r="B97" s="16" t="s">
        <v>98</v>
      </c>
      <c r="C97" s="19" t="s">
        <v>130</v>
      </c>
      <c r="D97" s="17">
        <v>1</v>
      </c>
      <c r="E97" s="9"/>
      <c r="F97" s="37">
        <f t="shared" si="5"/>
        <v>0</v>
      </c>
      <c r="H97" s="74"/>
    </row>
    <row r="98" spans="1:8" ht="26.25">
      <c r="A98" s="44">
        <f t="shared" si="6"/>
        <v>84</v>
      </c>
      <c r="B98" s="16" t="s">
        <v>99</v>
      </c>
      <c r="C98" s="19" t="s">
        <v>130</v>
      </c>
      <c r="D98" s="17">
        <v>3</v>
      </c>
      <c r="E98" s="9"/>
      <c r="F98" s="37">
        <f t="shared" si="5"/>
        <v>0</v>
      </c>
      <c r="H98" s="74"/>
    </row>
    <row r="99" spans="1:8" ht="26.25">
      <c r="A99" s="44">
        <f t="shared" si="6"/>
        <v>85</v>
      </c>
      <c r="B99" s="16" t="s">
        <v>100</v>
      </c>
      <c r="C99" s="19" t="s">
        <v>130</v>
      </c>
      <c r="D99" s="17">
        <v>5</v>
      </c>
      <c r="E99" s="9"/>
      <c r="F99" s="37">
        <f t="shared" si="5"/>
        <v>0</v>
      </c>
      <c r="H99" s="74"/>
    </row>
    <row r="100" spans="1:8" ht="18" customHeight="1">
      <c r="A100" s="44">
        <f t="shared" si="6"/>
        <v>86</v>
      </c>
      <c r="B100" s="16" t="s">
        <v>101</v>
      </c>
      <c r="C100" s="19" t="s">
        <v>130</v>
      </c>
      <c r="D100" s="17">
        <v>2</v>
      </c>
      <c r="E100" s="9"/>
      <c r="F100" s="37">
        <f t="shared" si="5"/>
        <v>0</v>
      </c>
      <c r="H100" s="74"/>
    </row>
    <row r="101" spans="1:8" ht="20.25" customHeight="1">
      <c r="A101" s="44">
        <f t="shared" si="6"/>
        <v>87</v>
      </c>
      <c r="B101" s="16" t="s">
        <v>102</v>
      </c>
      <c r="C101" s="19" t="s">
        <v>130</v>
      </c>
      <c r="D101" s="17">
        <v>5</v>
      </c>
      <c r="E101" s="9"/>
      <c r="F101" s="37">
        <f t="shared" si="5"/>
        <v>0</v>
      </c>
      <c r="H101" s="74"/>
    </row>
    <row r="102" spans="1:8" ht="18" customHeight="1">
      <c r="A102" s="44">
        <f t="shared" si="6"/>
        <v>88</v>
      </c>
      <c r="B102" s="89" t="s">
        <v>103</v>
      </c>
      <c r="C102" s="19"/>
      <c r="D102" s="17"/>
      <c r="E102" s="20"/>
      <c r="F102" s="37">
        <f t="shared" si="5"/>
        <v>0</v>
      </c>
      <c r="H102" s="74"/>
    </row>
    <row r="103" spans="1:8" ht="26.25">
      <c r="A103" s="44">
        <f t="shared" si="6"/>
        <v>89</v>
      </c>
      <c r="B103" s="16" t="s">
        <v>104</v>
      </c>
      <c r="C103" s="19" t="s">
        <v>120</v>
      </c>
      <c r="D103" s="17">
        <v>15</v>
      </c>
      <c r="E103" s="9"/>
      <c r="F103" s="37">
        <f t="shared" si="5"/>
        <v>0</v>
      </c>
      <c r="H103" s="74"/>
    </row>
    <row r="104" spans="1:8" ht="39">
      <c r="A104" s="44">
        <f t="shared" si="6"/>
        <v>90</v>
      </c>
      <c r="B104" s="16" t="s">
        <v>105</v>
      </c>
      <c r="C104" s="19" t="s">
        <v>130</v>
      </c>
      <c r="D104" s="17">
        <v>1</v>
      </c>
      <c r="E104" s="9"/>
      <c r="F104" s="37">
        <f t="shared" si="5"/>
        <v>0</v>
      </c>
      <c r="H104" s="74"/>
    </row>
    <row r="105" spans="1:8" ht="26.25">
      <c r="A105" s="44">
        <f t="shared" si="6"/>
        <v>91</v>
      </c>
      <c r="B105" s="16" t="s">
        <v>106</v>
      </c>
      <c r="C105" s="19" t="s">
        <v>130</v>
      </c>
      <c r="D105" s="17">
        <v>2</v>
      </c>
      <c r="E105" s="9"/>
      <c r="F105" s="37">
        <f t="shared" si="5"/>
        <v>0</v>
      </c>
      <c r="H105" s="74"/>
    </row>
    <row r="106" spans="1:8" ht="26.25">
      <c r="A106" s="44">
        <f t="shared" si="6"/>
        <v>92</v>
      </c>
      <c r="B106" s="16" t="s">
        <v>107</v>
      </c>
      <c r="C106" s="19" t="s">
        <v>130</v>
      </c>
      <c r="D106" s="17">
        <v>1</v>
      </c>
      <c r="E106" s="9"/>
      <c r="F106" s="37">
        <f t="shared" si="5"/>
        <v>0</v>
      </c>
      <c r="H106" s="74"/>
    </row>
    <row r="107" spans="1:9" s="3" customFormat="1" ht="12.75">
      <c r="A107" s="44"/>
      <c r="B107" s="13" t="s">
        <v>139</v>
      </c>
      <c r="C107" s="22"/>
      <c r="D107" s="17"/>
      <c r="E107" s="20"/>
      <c r="F107" s="39"/>
      <c r="H107" s="74"/>
      <c r="I107" s="1"/>
    </row>
    <row r="108" spans="1:8" ht="12.75">
      <c r="A108" s="44">
        <f>+A106+1</f>
        <v>93</v>
      </c>
      <c r="B108" s="16" t="s">
        <v>29</v>
      </c>
      <c r="C108" s="22" t="s">
        <v>120</v>
      </c>
      <c r="D108" s="17">
        <v>60</v>
      </c>
      <c r="E108" s="9"/>
      <c r="F108" s="37">
        <f>ROUND(D108*E108,2)</f>
        <v>0</v>
      </c>
      <c r="H108" s="74"/>
    </row>
    <row r="109" spans="1:8" ht="12.75">
      <c r="A109" s="44">
        <f>+A108+1</f>
        <v>94</v>
      </c>
      <c r="B109" s="16" t="s">
        <v>30</v>
      </c>
      <c r="C109" s="22" t="s">
        <v>120</v>
      </c>
      <c r="D109" s="17">
        <v>1</v>
      </c>
      <c r="E109" s="9"/>
      <c r="F109" s="37">
        <f>ROUND(D109*E109,2)</f>
        <v>0</v>
      </c>
      <c r="H109" s="74"/>
    </row>
    <row r="110" spans="1:8" ht="12.75">
      <c r="A110" s="44">
        <f>+A109+1</f>
        <v>95</v>
      </c>
      <c r="B110" s="16" t="s">
        <v>31</v>
      </c>
      <c r="C110" s="22" t="s">
        <v>130</v>
      </c>
      <c r="D110" s="17">
        <v>4</v>
      </c>
      <c r="E110" s="9"/>
      <c r="F110" s="37">
        <f>ROUND(D110*E110,2)</f>
        <v>0</v>
      </c>
      <c r="H110" s="74"/>
    </row>
    <row r="111" spans="1:8" ht="12.75">
      <c r="A111" s="44">
        <f>+A110+1</f>
        <v>96</v>
      </c>
      <c r="B111" s="16" t="s">
        <v>140</v>
      </c>
      <c r="C111" s="22" t="s">
        <v>120</v>
      </c>
      <c r="D111" s="17">
        <v>1</v>
      </c>
      <c r="E111" s="9"/>
      <c r="F111" s="37">
        <f>ROUND(D111*E111,2)</f>
        <v>0</v>
      </c>
      <c r="H111" s="74"/>
    </row>
    <row r="112" spans="1:8" ht="17.25" customHeight="1">
      <c r="A112" s="44">
        <f>+A111+1</f>
        <v>97</v>
      </c>
      <c r="B112" s="16" t="s">
        <v>108</v>
      </c>
      <c r="C112" s="22" t="s">
        <v>33</v>
      </c>
      <c r="D112" s="17">
        <v>1</v>
      </c>
      <c r="E112" s="9"/>
      <c r="F112" s="37">
        <f>ROUND(D112*E112,2)</f>
        <v>0</v>
      </c>
      <c r="H112" s="74"/>
    </row>
    <row r="113" spans="1:9" s="3" customFormat="1" ht="13.5">
      <c r="A113" s="44"/>
      <c r="B113" s="16"/>
      <c r="C113" s="22"/>
      <c r="D113" s="17"/>
      <c r="E113" s="65" t="s">
        <v>144</v>
      </c>
      <c r="F113" s="36">
        <f>SUM(F41:F112)</f>
        <v>0</v>
      </c>
      <c r="H113" s="74"/>
      <c r="I113" s="1"/>
    </row>
    <row r="114" spans="1:9" s="3" customFormat="1" ht="15" customHeight="1">
      <c r="A114" s="44"/>
      <c r="B114" s="13" t="s">
        <v>39</v>
      </c>
      <c r="C114" s="24"/>
      <c r="D114" s="32"/>
      <c r="E114" s="10"/>
      <c r="F114" s="35"/>
      <c r="H114" s="74"/>
      <c r="I114" s="1"/>
    </row>
    <row r="115" spans="1:9" s="3" customFormat="1" ht="12.75">
      <c r="A115" s="44"/>
      <c r="B115" s="13" t="s">
        <v>138</v>
      </c>
      <c r="C115" s="24"/>
      <c r="D115" s="32"/>
      <c r="E115" s="10"/>
      <c r="F115" s="35"/>
      <c r="H115" s="74"/>
      <c r="I115" s="1"/>
    </row>
    <row r="116" spans="1:8" ht="26.25">
      <c r="A116" s="44">
        <f>+A112+1</f>
        <v>98</v>
      </c>
      <c r="B116" s="16" t="s">
        <v>67</v>
      </c>
      <c r="C116" s="22" t="s">
        <v>121</v>
      </c>
      <c r="D116" s="17">
        <v>115</v>
      </c>
      <c r="E116" s="9"/>
      <c r="F116" s="37">
        <f aca="true" t="shared" si="7" ref="F116:F133">ROUND(D116*E116,2)</f>
        <v>0</v>
      </c>
      <c r="H116" s="74"/>
    </row>
    <row r="117" spans="1:8" ht="26.25">
      <c r="A117" s="44">
        <f>+A116+1</f>
        <v>99</v>
      </c>
      <c r="B117" s="16" t="s">
        <v>68</v>
      </c>
      <c r="C117" s="22" t="s">
        <v>121</v>
      </c>
      <c r="D117" s="17">
        <v>38</v>
      </c>
      <c r="E117" s="9"/>
      <c r="F117" s="37">
        <f t="shared" si="7"/>
        <v>0</v>
      </c>
      <c r="H117" s="74"/>
    </row>
    <row r="118" spans="1:8" ht="26.25">
      <c r="A118" s="44">
        <f aca="true" t="shared" si="8" ref="A118:A124">+A117+1</f>
        <v>100</v>
      </c>
      <c r="B118" s="16" t="s">
        <v>69</v>
      </c>
      <c r="C118" s="22" t="s">
        <v>121</v>
      </c>
      <c r="D118" s="17">
        <v>17</v>
      </c>
      <c r="E118" s="9"/>
      <c r="F118" s="37">
        <f t="shared" si="7"/>
        <v>0</v>
      </c>
      <c r="H118" s="74"/>
    </row>
    <row r="119" spans="1:8" ht="26.25">
      <c r="A119" s="44">
        <f t="shared" si="8"/>
        <v>101</v>
      </c>
      <c r="B119" s="16" t="s">
        <v>70</v>
      </c>
      <c r="C119" s="22" t="s">
        <v>121</v>
      </c>
      <c r="D119" s="17">
        <v>17</v>
      </c>
      <c r="E119" s="9"/>
      <c r="F119" s="37">
        <f t="shared" si="7"/>
        <v>0</v>
      </c>
      <c r="H119" s="74"/>
    </row>
    <row r="120" spans="1:8" ht="26.25">
      <c r="A120" s="44">
        <f t="shared" si="8"/>
        <v>102</v>
      </c>
      <c r="B120" s="16" t="s">
        <v>71</v>
      </c>
      <c r="C120" s="22" t="s">
        <v>121</v>
      </c>
      <c r="D120" s="17">
        <v>93</v>
      </c>
      <c r="E120" s="9"/>
      <c r="F120" s="37">
        <f t="shared" si="7"/>
        <v>0</v>
      </c>
      <c r="H120" s="74"/>
    </row>
    <row r="121" spans="1:8" ht="26.25">
      <c r="A121" s="44">
        <f t="shared" si="8"/>
        <v>103</v>
      </c>
      <c r="B121" s="16" t="s">
        <v>72</v>
      </c>
      <c r="C121" s="22" t="s">
        <v>121</v>
      </c>
      <c r="D121" s="17">
        <v>93</v>
      </c>
      <c r="E121" s="9"/>
      <c r="F121" s="37">
        <f t="shared" si="7"/>
        <v>0</v>
      </c>
      <c r="H121" s="74"/>
    </row>
    <row r="122" spans="1:8" ht="12.75">
      <c r="A122" s="44">
        <f t="shared" si="8"/>
        <v>104</v>
      </c>
      <c r="B122" s="16" t="s">
        <v>73</v>
      </c>
      <c r="C122" s="22" t="s">
        <v>121</v>
      </c>
      <c r="D122" s="17">
        <v>38</v>
      </c>
      <c r="E122" s="9"/>
      <c r="F122" s="37">
        <f t="shared" si="7"/>
        <v>0</v>
      </c>
      <c r="H122" s="74"/>
    </row>
    <row r="123" spans="1:8" ht="12.75">
      <c r="A123" s="44">
        <f t="shared" si="8"/>
        <v>105</v>
      </c>
      <c r="B123" s="16" t="s">
        <v>74</v>
      </c>
      <c r="C123" s="22" t="s">
        <v>119</v>
      </c>
      <c r="D123" s="17">
        <v>140</v>
      </c>
      <c r="E123" s="9"/>
      <c r="F123" s="37">
        <f t="shared" si="7"/>
        <v>0</v>
      </c>
      <c r="H123" s="74"/>
    </row>
    <row r="124" spans="1:8" ht="12.75">
      <c r="A124" s="44">
        <f t="shared" si="8"/>
        <v>106</v>
      </c>
      <c r="B124" s="16" t="s">
        <v>80</v>
      </c>
      <c r="C124" s="22" t="s">
        <v>33</v>
      </c>
      <c r="D124" s="17">
        <v>1</v>
      </c>
      <c r="E124" s="9"/>
      <c r="F124" s="37">
        <f t="shared" si="7"/>
        <v>0</v>
      </c>
      <c r="H124" s="74"/>
    </row>
    <row r="125" spans="1:9" s="14" customFormat="1" ht="12.75">
      <c r="A125" s="45"/>
      <c r="B125" s="13" t="s">
        <v>37</v>
      </c>
      <c r="C125" s="25"/>
      <c r="D125" s="33"/>
      <c r="E125" s="20"/>
      <c r="F125" s="39">
        <f t="shared" si="7"/>
        <v>0</v>
      </c>
      <c r="H125" s="74"/>
      <c r="I125" s="1"/>
    </row>
    <row r="126" spans="1:8" ht="26.25">
      <c r="A126" s="44">
        <f>+A124+1</f>
        <v>107</v>
      </c>
      <c r="B126" s="16" t="s">
        <v>82</v>
      </c>
      <c r="C126" s="22" t="s">
        <v>33</v>
      </c>
      <c r="D126" s="32">
        <v>1</v>
      </c>
      <c r="E126" s="9"/>
      <c r="F126" s="37">
        <f t="shared" si="7"/>
        <v>0</v>
      </c>
      <c r="H126" s="74"/>
    </row>
    <row r="127" spans="1:8" ht="26.25">
      <c r="A127" s="44">
        <f>+A126+1</f>
        <v>108</v>
      </c>
      <c r="B127" s="16" t="s">
        <v>83</v>
      </c>
      <c r="C127" s="22" t="s">
        <v>33</v>
      </c>
      <c r="D127" s="32">
        <v>1</v>
      </c>
      <c r="E127" s="9"/>
      <c r="F127" s="37">
        <f t="shared" si="7"/>
        <v>0</v>
      </c>
      <c r="H127" s="74"/>
    </row>
    <row r="128" spans="1:9" s="3" customFormat="1" ht="12.75">
      <c r="A128" s="44"/>
      <c r="B128" s="13" t="s">
        <v>139</v>
      </c>
      <c r="C128" s="22"/>
      <c r="D128" s="32"/>
      <c r="E128" s="20"/>
      <c r="F128" s="39">
        <f t="shared" si="7"/>
        <v>0</v>
      </c>
      <c r="H128" s="74"/>
      <c r="I128" s="1"/>
    </row>
    <row r="129" spans="1:8" ht="12.75">
      <c r="A129" s="44">
        <f>+A127+1</f>
        <v>109</v>
      </c>
      <c r="B129" s="16" t="s">
        <v>29</v>
      </c>
      <c r="C129" s="22" t="s">
        <v>120</v>
      </c>
      <c r="D129" s="17">
        <v>60</v>
      </c>
      <c r="E129" s="9"/>
      <c r="F129" s="37">
        <f t="shared" si="7"/>
        <v>0</v>
      </c>
      <c r="H129" s="74"/>
    </row>
    <row r="130" spans="1:8" ht="12.75">
      <c r="A130" s="44">
        <f>+A129+1</f>
        <v>110</v>
      </c>
      <c r="B130" s="16" t="s">
        <v>30</v>
      </c>
      <c r="C130" s="22" t="s">
        <v>120</v>
      </c>
      <c r="D130" s="17">
        <v>1</v>
      </c>
      <c r="E130" s="9"/>
      <c r="F130" s="37">
        <f t="shared" si="7"/>
        <v>0</v>
      </c>
      <c r="H130" s="74"/>
    </row>
    <row r="131" spans="1:8" ht="12.75">
      <c r="A131" s="44">
        <f>+A130+1</f>
        <v>111</v>
      </c>
      <c r="B131" s="16" t="s">
        <v>31</v>
      </c>
      <c r="C131" s="22" t="s">
        <v>130</v>
      </c>
      <c r="D131" s="17">
        <v>4</v>
      </c>
      <c r="E131" s="9"/>
      <c r="F131" s="37">
        <f t="shared" si="7"/>
        <v>0</v>
      </c>
      <c r="H131" s="74"/>
    </row>
    <row r="132" spans="1:8" ht="12.75">
      <c r="A132" s="44">
        <f>+A131+1</f>
        <v>112</v>
      </c>
      <c r="B132" s="16" t="s">
        <v>140</v>
      </c>
      <c r="C132" s="22" t="s">
        <v>120</v>
      </c>
      <c r="D132" s="17">
        <v>1</v>
      </c>
      <c r="E132" s="9"/>
      <c r="F132" s="37">
        <f t="shared" si="7"/>
        <v>0</v>
      </c>
      <c r="H132" s="74"/>
    </row>
    <row r="133" spans="1:8" ht="16.5" customHeight="1">
      <c r="A133" s="44">
        <f>+A132+1</f>
        <v>113</v>
      </c>
      <c r="B133" s="16" t="s">
        <v>108</v>
      </c>
      <c r="C133" s="22" t="s">
        <v>33</v>
      </c>
      <c r="D133" s="17">
        <v>1</v>
      </c>
      <c r="E133" s="9"/>
      <c r="F133" s="37">
        <f t="shared" si="7"/>
        <v>0</v>
      </c>
      <c r="H133" s="74"/>
    </row>
    <row r="134" spans="1:9" s="3" customFormat="1" ht="13.5">
      <c r="A134" s="44"/>
      <c r="B134" s="16"/>
      <c r="C134" s="24"/>
      <c r="D134" s="32"/>
      <c r="E134" s="65" t="s">
        <v>144</v>
      </c>
      <c r="F134" s="36">
        <f>SUM(F116:F133)</f>
        <v>0</v>
      </c>
      <c r="H134" s="74"/>
      <c r="I134" s="1"/>
    </row>
    <row r="135" spans="1:9" s="3" customFormat="1" ht="14.25" customHeight="1">
      <c r="A135" s="44"/>
      <c r="B135" s="13" t="s">
        <v>109</v>
      </c>
      <c r="C135" s="24"/>
      <c r="D135" s="32"/>
      <c r="E135" s="10"/>
      <c r="F135" s="35"/>
      <c r="H135" s="74"/>
      <c r="I135" s="1"/>
    </row>
    <row r="136" spans="1:9" s="3" customFormat="1" ht="14.25" customHeight="1">
      <c r="A136" s="44"/>
      <c r="B136" s="13" t="s">
        <v>138</v>
      </c>
      <c r="C136" s="24"/>
      <c r="D136" s="32"/>
      <c r="E136" s="10"/>
      <c r="F136" s="35"/>
      <c r="H136" s="74"/>
      <c r="I136" s="1"/>
    </row>
    <row r="137" spans="1:8" ht="17.25" customHeight="1">
      <c r="A137" s="44">
        <f>+A133+1</f>
        <v>114</v>
      </c>
      <c r="B137" s="16" t="s">
        <v>23</v>
      </c>
      <c r="C137" s="22" t="s">
        <v>121</v>
      </c>
      <c r="D137" s="17">
        <v>30</v>
      </c>
      <c r="E137" s="9"/>
      <c r="F137" s="37">
        <f aca="true" t="shared" si="9" ref="F137:F148">ROUND(D137*E137,2)</f>
        <v>0</v>
      </c>
      <c r="H137" s="74"/>
    </row>
    <row r="138" spans="1:8" ht="12.75">
      <c r="A138" s="44">
        <f aca="true" t="shared" si="10" ref="A138:A143">+A137+1</f>
        <v>115</v>
      </c>
      <c r="B138" s="16" t="s">
        <v>24</v>
      </c>
      <c r="C138" s="22" t="s">
        <v>121</v>
      </c>
      <c r="D138" s="17">
        <v>20</v>
      </c>
      <c r="E138" s="9"/>
      <c r="F138" s="37">
        <f t="shared" si="9"/>
        <v>0</v>
      </c>
      <c r="H138" s="74"/>
    </row>
    <row r="139" spans="1:8" ht="26.25">
      <c r="A139" s="44">
        <f t="shared" si="10"/>
        <v>116</v>
      </c>
      <c r="B139" s="16" t="s">
        <v>110</v>
      </c>
      <c r="C139" s="22" t="s">
        <v>33</v>
      </c>
      <c r="D139" s="17">
        <v>1</v>
      </c>
      <c r="E139" s="9"/>
      <c r="F139" s="37">
        <f t="shared" si="9"/>
        <v>0</v>
      </c>
      <c r="H139" s="74"/>
    </row>
    <row r="140" spans="1:8" ht="26.25">
      <c r="A140" s="44">
        <f t="shared" si="10"/>
        <v>117</v>
      </c>
      <c r="B140" s="16" t="s">
        <v>111</v>
      </c>
      <c r="C140" s="22" t="s">
        <v>119</v>
      </c>
      <c r="D140" s="17">
        <v>50</v>
      </c>
      <c r="E140" s="9"/>
      <c r="F140" s="37">
        <f t="shared" si="9"/>
        <v>0</v>
      </c>
      <c r="H140" s="74"/>
    </row>
    <row r="141" spans="1:8" ht="26.25">
      <c r="A141" s="44">
        <f t="shared" si="10"/>
        <v>118</v>
      </c>
      <c r="B141" s="16" t="s">
        <v>27</v>
      </c>
      <c r="C141" s="22" t="s">
        <v>33</v>
      </c>
      <c r="D141" s="17">
        <v>1</v>
      </c>
      <c r="E141" s="9"/>
      <c r="F141" s="37">
        <f t="shared" si="9"/>
        <v>0</v>
      </c>
      <c r="H141" s="74"/>
    </row>
    <row r="142" spans="1:8" ht="12.75">
      <c r="A142" s="44">
        <f t="shared" si="10"/>
        <v>119</v>
      </c>
      <c r="B142" s="16" t="s">
        <v>28</v>
      </c>
      <c r="C142" s="22" t="s">
        <v>119</v>
      </c>
      <c r="D142" s="17">
        <v>50</v>
      </c>
      <c r="E142" s="9"/>
      <c r="F142" s="37">
        <f t="shared" si="9"/>
        <v>0</v>
      </c>
      <c r="H142" s="74"/>
    </row>
    <row r="143" spans="1:8" ht="26.25">
      <c r="A143" s="44">
        <f t="shared" si="10"/>
        <v>120</v>
      </c>
      <c r="B143" s="16" t="s">
        <v>112</v>
      </c>
      <c r="C143" s="22" t="s">
        <v>33</v>
      </c>
      <c r="D143" s="17">
        <v>1</v>
      </c>
      <c r="E143" s="9"/>
      <c r="F143" s="37">
        <f t="shared" si="9"/>
        <v>0</v>
      </c>
      <c r="H143" s="74"/>
    </row>
    <row r="144" spans="1:9" s="3" customFormat="1" ht="15" customHeight="1">
      <c r="A144" s="44"/>
      <c r="B144" s="13" t="s">
        <v>139</v>
      </c>
      <c r="C144" s="22"/>
      <c r="D144" s="17"/>
      <c r="E144" s="15"/>
      <c r="F144" s="39">
        <f t="shared" si="9"/>
        <v>0</v>
      </c>
      <c r="H144" s="74"/>
      <c r="I144" s="1"/>
    </row>
    <row r="145" spans="1:8" ht="15" customHeight="1">
      <c r="A145" s="44">
        <f>+A143+1</f>
        <v>121</v>
      </c>
      <c r="B145" s="16" t="s">
        <v>29</v>
      </c>
      <c r="C145" s="22" t="s">
        <v>120</v>
      </c>
      <c r="D145" s="17">
        <v>90</v>
      </c>
      <c r="E145" s="9"/>
      <c r="F145" s="37">
        <f t="shared" si="9"/>
        <v>0</v>
      </c>
      <c r="H145" s="74"/>
    </row>
    <row r="146" spans="1:8" ht="15" customHeight="1">
      <c r="A146" s="44">
        <f>+A145+1</f>
        <v>122</v>
      </c>
      <c r="B146" s="16" t="s">
        <v>30</v>
      </c>
      <c r="C146" s="22" t="s">
        <v>120</v>
      </c>
      <c r="D146" s="17">
        <v>1</v>
      </c>
      <c r="E146" s="9"/>
      <c r="F146" s="37">
        <f t="shared" si="9"/>
        <v>0</v>
      </c>
      <c r="H146" s="74"/>
    </row>
    <row r="147" spans="1:8" ht="15" customHeight="1">
      <c r="A147" s="44">
        <f>+A146+1</f>
        <v>123</v>
      </c>
      <c r="B147" s="16" t="s">
        <v>31</v>
      </c>
      <c r="C147" s="22" t="s">
        <v>130</v>
      </c>
      <c r="D147" s="17">
        <v>4</v>
      </c>
      <c r="E147" s="9"/>
      <c r="F147" s="37">
        <f t="shared" si="9"/>
        <v>0</v>
      </c>
      <c r="H147" s="74"/>
    </row>
    <row r="148" spans="1:8" ht="15" customHeight="1">
      <c r="A148" s="44">
        <f>+A147+1</f>
        <v>124</v>
      </c>
      <c r="B148" s="16" t="s">
        <v>140</v>
      </c>
      <c r="C148" s="22" t="s">
        <v>120</v>
      </c>
      <c r="D148" s="17">
        <v>1</v>
      </c>
      <c r="E148" s="9"/>
      <c r="F148" s="37">
        <f t="shared" si="9"/>
        <v>0</v>
      </c>
      <c r="H148" s="74"/>
    </row>
    <row r="149" spans="1:9" s="3" customFormat="1" ht="12.75">
      <c r="A149" s="44"/>
      <c r="B149" s="16"/>
      <c r="C149" s="24"/>
      <c r="D149" s="32"/>
      <c r="E149" s="21"/>
      <c r="F149" s="38">
        <f>SUM(F137:F148)</f>
        <v>0</v>
      </c>
      <c r="H149" s="74"/>
      <c r="I149" s="1"/>
    </row>
    <row r="150" spans="1:9" s="3" customFormat="1" ht="12.75">
      <c r="A150" s="44"/>
      <c r="B150" s="13" t="s">
        <v>113</v>
      </c>
      <c r="C150" s="24"/>
      <c r="D150" s="32"/>
      <c r="E150" s="10"/>
      <c r="F150" s="35"/>
      <c r="H150" s="74"/>
      <c r="I150" s="1"/>
    </row>
    <row r="151" spans="1:9" s="3" customFormat="1" ht="12.75">
      <c r="A151" s="44"/>
      <c r="B151" s="13" t="s">
        <v>138</v>
      </c>
      <c r="C151" s="24"/>
      <c r="D151" s="32"/>
      <c r="E151" s="10"/>
      <c r="F151" s="35"/>
      <c r="H151" s="74"/>
      <c r="I151" s="1"/>
    </row>
    <row r="152" spans="1:8" ht="12.75">
      <c r="A152" s="44">
        <f>+A148+1</f>
        <v>125</v>
      </c>
      <c r="B152" s="16" t="s">
        <v>23</v>
      </c>
      <c r="C152" s="22" t="s">
        <v>121</v>
      </c>
      <c r="D152" s="17">
        <v>15</v>
      </c>
      <c r="E152" s="9"/>
      <c r="F152" s="37">
        <f aca="true" t="shared" si="11" ref="F152:F162">ROUND(D152*E152,2)</f>
        <v>0</v>
      </c>
      <c r="H152" s="74"/>
    </row>
    <row r="153" spans="1:8" ht="12.75">
      <c r="A153" s="44">
        <f>+A152+1</f>
        <v>126</v>
      </c>
      <c r="B153" s="16" t="s">
        <v>24</v>
      </c>
      <c r="C153" s="22" t="s">
        <v>121</v>
      </c>
      <c r="D153" s="17">
        <v>10</v>
      </c>
      <c r="E153" s="9"/>
      <c r="F153" s="37">
        <f t="shared" si="11"/>
        <v>0</v>
      </c>
      <c r="H153" s="74"/>
    </row>
    <row r="154" spans="1:8" ht="26.25">
      <c r="A154" s="44">
        <f>+A153+1</f>
        <v>127</v>
      </c>
      <c r="B154" s="16" t="s">
        <v>25</v>
      </c>
      <c r="C154" s="22" t="s">
        <v>33</v>
      </c>
      <c r="D154" s="17">
        <v>1</v>
      </c>
      <c r="E154" s="9"/>
      <c r="F154" s="37">
        <f t="shared" si="11"/>
        <v>0</v>
      </c>
      <c r="H154" s="74"/>
    </row>
    <row r="155" spans="1:8" ht="26.25">
      <c r="A155" s="44">
        <f>+A154+1</f>
        <v>128</v>
      </c>
      <c r="B155" s="16" t="s">
        <v>111</v>
      </c>
      <c r="C155" s="22" t="s">
        <v>119</v>
      </c>
      <c r="D155" s="17">
        <v>30</v>
      </c>
      <c r="E155" s="9"/>
      <c r="F155" s="37">
        <f t="shared" si="11"/>
        <v>0</v>
      </c>
      <c r="H155" s="74"/>
    </row>
    <row r="156" spans="1:8" ht="26.25">
      <c r="A156" s="44">
        <f>+A155+1</f>
        <v>129</v>
      </c>
      <c r="B156" s="16" t="s">
        <v>27</v>
      </c>
      <c r="C156" s="22" t="s">
        <v>33</v>
      </c>
      <c r="D156" s="17">
        <v>1</v>
      </c>
      <c r="E156" s="9"/>
      <c r="F156" s="37">
        <f t="shared" si="11"/>
        <v>0</v>
      </c>
      <c r="H156" s="74"/>
    </row>
    <row r="157" spans="1:8" ht="12.75">
      <c r="A157" s="44">
        <f>+A156+1</f>
        <v>130</v>
      </c>
      <c r="B157" s="16" t="s">
        <v>28</v>
      </c>
      <c r="C157" s="22" t="s">
        <v>119</v>
      </c>
      <c r="D157" s="17">
        <v>30</v>
      </c>
      <c r="E157" s="9"/>
      <c r="F157" s="37">
        <f t="shared" si="11"/>
        <v>0</v>
      </c>
      <c r="H157" s="74"/>
    </row>
    <row r="158" spans="1:9" s="3" customFormat="1" ht="15" customHeight="1">
      <c r="A158" s="44"/>
      <c r="B158" s="13" t="s">
        <v>139</v>
      </c>
      <c r="C158" s="22"/>
      <c r="D158" s="17"/>
      <c r="E158" s="15"/>
      <c r="F158" s="39">
        <f t="shared" si="11"/>
        <v>0</v>
      </c>
      <c r="H158" s="74"/>
      <c r="I158" s="1"/>
    </row>
    <row r="159" spans="1:8" ht="15" customHeight="1">
      <c r="A159" s="44">
        <f>+A157+1</f>
        <v>131</v>
      </c>
      <c r="B159" s="16" t="s">
        <v>29</v>
      </c>
      <c r="C159" s="22" t="s">
        <v>120</v>
      </c>
      <c r="D159" s="17">
        <v>120</v>
      </c>
      <c r="E159" s="9"/>
      <c r="F159" s="37">
        <f t="shared" si="11"/>
        <v>0</v>
      </c>
      <c r="H159" s="74"/>
    </row>
    <row r="160" spans="1:8" ht="15" customHeight="1">
      <c r="A160" s="44">
        <f>+A159+1</f>
        <v>132</v>
      </c>
      <c r="B160" s="16" t="s">
        <v>30</v>
      </c>
      <c r="C160" s="22" t="s">
        <v>120</v>
      </c>
      <c r="D160" s="17">
        <v>1</v>
      </c>
      <c r="E160" s="9"/>
      <c r="F160" s="37">
        <f t="shared" si="11"/>
        <v>0</v>
      </c>
      <c r="H160" s="74"/>
    </row>
    <row r="161" spans="1:8" ht="15" customHeight="1">
      <c r="A161" s="44">
        <f>+A160+1</f>
        <v>133</v>
      </c>
      <c r="B161" s="16" t="s">
        <v>31</v>
      </c>
      <c r="C161" s="22" t="s">
        <v>130</v>
      </c>
      <c r="D161" s="17">
        <v>4</v>
      </c>
      <c r="E161" s="9"/>
      <c r="F161" s="37">
        <f t="shared" si="11"/>
        <v>0</v>
      </c>
      <c r="H161" s="74"/>
    </row>
    <row r="162" spans="1:8" ht="15" customHeight="1">
      <c r="A162" s="44"/>
      <c r="B162" s="16" t="s">
        <v>140</v>
      </c>
      <c r="C162" s="22" t="s">
        <v>120</v>
      </c>
      <c r="D162" s="17">
        <v>1</v>
      </c>
      <c r="E162" s="9"/>
      <c r="F162" s="37">
        <f t="shared" si="11"/>
        <v>0</v>
      </c>
      <c r="H162" s="74"/>
    </row>
    <row r="163" spans="1:9" s="3" customFormat="1" ht="12.75">
      <c r="A163" s="44"/>
      <c r="B163" s="16"/>
      <c r="C163" s="24"/>
      <c r="D163" s="32"/>
      <c r="E163" s="21"/>
      <c r="F163" s="38">
        <f>SUM(F152:F162)</f>
        <v>0</v>
      </c>
      <c r="H163" s="74"/>
      <c r="I163" s="1"/>
    </row>
    <row r="164" spans="1:9" s="3" customFormat="1" ht="12.75">
      <c r="A164" s="44"/>
      <c r="B164" s="13" t="s">
        <v>114</v>
      </c>
      <c r="C164" s="24"/>
      <c r="D164" s="32"/>
      <c r="E164" s="10"/>
      <c r="F164" s="35"/>
      <c r="H164" s="74"/>
      <c r="I164" s="1"/>
    </row>
    <row r="165" spans="1:9" s="3" customFormat="1" ht="12.75">
      <c r="A165" s="44"/>
      <c r="B165" s="13" t="s">
        <v>138</v>
      </c>
      <c r="C165" s="24"/>
      <c r="D165" s="32"/>
      <c r="E165" s="10"/>
      <c r="F165" s="35"/>
      <c r="H165" s="74"/>
      <c r="I165" s="1"/>
    </row>
    <row r="166" spans="1:8" ht="12.75">
      <c r="A166" s="44">
        <f>+A161+1</f>
        <v>134</v>
      </c>
      <c r="B166" s="16" t="s">
        <v>23</v>
      </c>
      <c r="C166" s="22" t="s">
        <v>121</v>
      </c>
      <c r="D166" s="17">
        <v>30</v>
      </c>
      <c r="E166" s="9"/>
      <c r="F166" s="37">
        <f aca="true" t="shared" si="12" ref="F166:F177">ROUND(D166*E166,2)</f>
        <v>0</v>
      </c>
      <c r="H166" s="74"/>
    </row>
    <row r="167" spans="1:8" ht="12.75">
      <c r="A167" s="44">
        <f aca="true" t="shared" si="13" ref="A167:A172">+A166+1</f>
        <v>135</v>
      </c>
      <c r="B167" s="16" t="s">
        <v>24</v>
      </c>
      <c r="C167" s="22" t="s">
        <v>121</v>
      </c>
      <c r="D167" s="17">
        <v>20</v>
      </c>
      <c r="E167" s="9"/>
      <c r="F167" s="37">
        <f t="shared" si="12"/>
        <v>0</v>
      </c>
      <c r="H167" s="74"/>
    </row>
    <row r="168" spans="1:8" ht="26.25">
      <c r="A168" s="44">
        <f t="shared" si="13"/>
        <v>136</v>
      </c>
      <c r="B168" s="16" t="s">
        <v>110</v>
      </c>
      <c r="C168" s="22" t="s">
        <v>33</v>
      </c>
      <c r="D168" s="17">
        <v>1</v>
      </c>
      <c r="E168" s="9"/>
      <c r="F168" s="37">
        <f t="shared" si="12"/>
        <v>0</v>
      </c>
      <c r="H168" s="74"/>
    </row>
    <row r="169" spans="1:8" ht="26.25">
      <c r="A169" s="44">
        <f t="shared" si="13"/>
        <v>137</v>
      </c>
      <c r="B169" s="16" t="s">
        <v>111</v>
      </c>
      <c r="C169" s="22" t="s">
        <v>119</v>
      </c>
      <c r="D169" s="17">
        <v>50</v>
      </c>
      <c r="E169" s="9"/>
      <c r="F169" s="37">
        <f t="shared" si="12"/>
        <v>0</v>
      </c>
      <c r="H169" s="74"/>
    </row>
    <row r="170" spans="1:8" ht="26.25">
      <c r="A170" s="44">
        <f t="shared" si="13"/>
        <v>138</v>
      </c>
      <c r="B170" s="16" t="s">
        <v>27</v>
      </c>
      <c r="C170" s="22" t="s">
        <v>33</v>
      </c>
      <c r="D170" s="17">
        <v>1</v>
      </c>
      <c r="E170" s="9"/>
      <c r="F170" s="37">
        <f t="shared" si="12"/>
        <v>0</v>
      </c>
      <c r="H170" s="74"/>
    </row>
    <row r="171" spans="1:8" ht="12.75">
      <c r="A171" s="44">
        <f t="shared" si="13"/>
        <v>139</v>
      </c>
      <c r="B171" s="16" t="s">
        <v>28</v>
      </c>
      <c r="C171" s="22" t="s">
        <v>119</v>
      </c>
      <c r="D171" s="17">
        <v>50</v>
      </c>
      <c r="E171" s="9"/>
      <c r="F171" s="37">
        <f t="shared" si="12"/>
        <v>0</v>
      </c>
      <c r="H171" s="74"/>
    </row>
    <row r="172" spans="1:8" ht="26.25">
      <c r="A172" s="44">
        <f t="shared" si="13"/>
        <v>140</v>
      </c>
      <c r="B172" s="16" t="s">
        <v>112</v>
      </c>
      <c r="C172" s="22" t="s">
        <v>33</v>
      </c>
      <c r="D172" s="17">
        <v>1</v>
      </c>
      <c r="E172" s="9"/>
      <c r="F172" s="37">
        <f t="shared" si="12"/>
        <v>0</v>
      </c>
      <c r="H172" s="74"/>
    </row>
    <row r="173" spans="1:9" s="3" customFormat="1" ht="17.25" customHeight="1">
      <c r="A173" s="44"/>
      <c r="B173" s="13" t="s">
        <v>139</v>
      </c>
      <c r="C173" s="22"/>
      <c r="D173" s="17"/>
      <c r="E173" s="15"/>
      <c r="F173" s="39">
        <f t="shared" si="12"/>
        <v>0</v>
      </c>
      <c r="H173" s="74"/>
      <c r="I173" s="1"/>
    </row>
    <row r="174" spans="1:8" ht="15.75" customHeight="1">
      <c r="A174" s="44">
        <f>+A172+1</f>
        <v>141</v>
      </c>
      <c r="B174" s="16" t="s">
        <v>29</v>
      </c>
      <c r="C174" s="22" t="s">
        <v>120</v>
      </c>
      <c r="D174" s="17">
        <v>120</v>
      </c>
      <c r="E174" s="9"/>
      <c r="F174" s="37">
        <f t="shared" si="12"/>
        <v>0</v>
      </c>
      <c r="H174" s="74"/>
    </row>
    <row r="175" spans="1:8" ht="15.75" customHeight="1">
      <c r="A175" s="44">
        <f>+A174+1</f>
        <v>142</v>
      </c>
      <c r="B175" s="16" t="s">
        <v>30</v>
      </c>
      <c r="C175" s="22" t="s">
        <v>120</v>
      </c>
      <c r="D175" s="17">
        <v>1</v>
      </c>
      <c r="E175" s="9"/>
      <c r="F175" s="37">
        <f t="shared" si="12"/>
        <v>0</v>
      </c>
      <c r="H175" s="74"/>
    </row>
    <row r="176" spans="1:8" ht="15.75" customHeight="1">
      <c r="A176" s="44">
        <f>+A175+1</f>
        <v>143</v>
      </c>
      <c r="B176" s="16" t="s">
        <v>31</v>
      </c>
      <c r="C176" s="22" t="s">
        <v>130</v>
      </c>
      <c r="D176" s="17">
        <v>4</v>
      </c>
      <c r="E176" s="9"/>
      <c r="F176" s="37">
        <f t="shared" si="12"/>
        <v>0</v>
      </c>
      <c r="H176" s="74"/>
    </row>
    <row r="177" spans="1:8" ht="15.75" customHeight="1">
      <c r="A177" s="44">
        <f>+A176+1</f>
        <v>144</v>
      </c>
      <c r="B177" s="16" t="s">
        <v>140</v>
      </c>
      <c r="C177" s="22" t="s">
        <v>120</v>
      </c>
      <c r="D177" s="17">
        <v>1</v>
      </c>
      <c r="E177" s="9"/>
      <c r="F177" s="37">
        <f t="shared" si="12"/>
        <v>0</v>
      </c>
      <c r="H177" s="74"/>
    </row>
    <row r="178" spans="1:9" s="3" customFormat="1" ht="12.75">
      <c r="A178" s="44"/>
      <c r="B178" s="16"/>
      <c r="C178" s="8"/>
      <c r="D178" s="29"/>
      <c r="E178" s="21"/>
      <c r="F178" s="38">
        <f>SUM(F166:F177)</f>
        <v>0</v>
      </c>
      <c r="H178" s="74"/>
      <c r="I178" s="1"/>
    </row>
    <row r="179" spans="1:9" s="3" customFormat="1" ht="12.75">
      <c r="A179" s="44"/>
      <c r="B179" s="13" t="s">
        <v>115</v>
      </c>
      <c r="C179" s="8"/>
      <c r="D179" s="29"/>
      <c r="E179" s="10"/>
      <c r="F179" s="35"/>
      <c r="H179" s="74"/>
      <c r="I179" s="1"/>
    </row>
    <row r="180" spans="1:9" s="3" customFormat="1" ht="12.75">
      <c r="A180" s="44"/>
      <c r="B180" s="13" t="s">
        <v>138</v>
      </c>
      <c r="C180" s="8"/>
      <c r="D180" s="29"/>
      <c r="E180" s="10"/>
      <c r="F180" s="35"/>
      <c r="H180" s="74"/>
      <c r="I180" s="1"/>
    </row>
    <row r="181" spans="1:8" ht="12.75">
      <c r="A181" s="44">
        <f>+A177+1</f>
        <v>145</v>
      </c>
      <c r="B181" s="16" t="s">
        <v>23</v>
      </c>
      <c r="C181" s="22" t="s">
        <v>121</v>
      </c>
      <c r="D181" s="17">
        <v>30</v>
      </c>
      <c r="E181" s="9"/>
      <c r="F181" s="37">
        <f aca="true" t="shared" si="14" ref="F181:F192">ROUND(D181*E181,2)</f>
        <v>0</v>
      </c>
      <c r="H181" s="74"/>
    </row>
    <row r="182" spans="1:8" ht="12.75">
      <c r="A182" s="44">
        <f aca="true" t="shared" si="15" ref="A182:A187">+A181+1</f>
        <v>146</v>
      </c>
      <c r="B182" s="16" t="s">
        <v>24</v>
      </c>
      <c r="C182" s="22" t="s">
        <v>121</v>
      </c>
      <c r="D182" s="17">
        <v>20</v>
      </c>
      <c r="E182" s="9"/>
      <c r="F182" s="37">
        <f t="shared" si="14"/>
        <v>0</v>
      </c>
      <c r="H182" s="74"/>
    </row>
    <row r="183" spans="1:8" ht="26.25">
      <c r="A183" s="44">
        <f t="shared" si="15"/>
        <v>147</v>
      </c>
      <c r="B183" s="16" t="s">
        <v>110</v>
      </c>
      <c r="C183" s="22" t="s">
        <v>33</v>
      </c>
      <c r="D183" s="17">
        <v>1</v>
      </c>
      <c r="E183" s="9"/>
      <c r="F183" s="37">
        <f t="shared" si="14"/>
        <v>0</v>
      </c>
      <c r="H183" s="74"/>
    </row>
    <row r="184" spans="1:8" ht="26.25">
      <c r="A184" s="44">
        <f t="shared" si="15"/>
        <v>148</v>
      </c>
      <c r="B184" s="16" t="s">
        <v>111</v>
      </c>
      <c r="C184" s="22" t="s">
        <v>119</v>
      </c>
      <c r="D184" s="17">
        <v>50</v>
      </c>
      <c r="E184" s="9"/>
      <c r="F184" s="37">
        <f t="shared" si="14"/>
        <v>0</v>
      </c>
      <c r="H184" s="74"/>
    </row>
    <row r="185" spans="1:8" ht="26.25">
      <c r="A185" s="44">
        <f t="shared" si="15"/>
        <v>149</v>
      </c>
      <c r="B185" s="16" t="s">
        <v>27</v>
      </c>
      <c r="C185" s="22" t="s">
        <v>33</v>
      </c>
      <c r="D185" s="17">
        <v>1</v>
      </c>
      <c r="E185" s="9"/>
      <c r="F185" s="37">
        <f t="shared" si="14"/>
        <v>0</v>
      </c>
      <c r="H185" s="74"/>
    </row>
    <row r="186" spans="1:8" ht="12.75">
      <c r="A186" s="44">
        <f t="shared" si="15"/>
        <v>150</v>
      </c>
      <c r="B186" s="16" t="s">
        <v>28</v>
      </c>
      <c r="C186" s="22" t="s">
        <v>119</v>
      </c>
      <c r="D186" s="17">
        <v>50</v>
      </c>
      <c r="E186" s="9"/>
      <c r="F186" s="37">
        <f t="shared" si="14"/>
        <v>0</v>
      </c>
      <c r="H186" s="74"/>
    </row>
    <row r="187" spans="1:8" ht="26.25">
      <c r="A187" s="44">
        <f t="shared" si="15"/>
        <v>151</v>
      </c>
      <c r="B187" s="16" t="s">
        <v>112</v>
      </c>
      <c r="C187" s="22" t="s">
        <v>33</v>
      </c>
      <c r="D187" s="17">
        <v>1</v>
      </c>
      <c r="E187" s="9"/>
      <c r="F187" s="37">
        <f t="shared" si="14"/>
        <v>0</v>
      </c>
      <c r="H187" s="74"/>
    </row>
    <row r="188" spans="1:9" s="3" customFormat="1" ht="12.75">
      <c r="A188" s="44"/>
      <c r="B188" s="13" t="s">
        <v>139</v>
      </c>
      <c r="C188" s="22"/>
      <c r="D188" s="17"/>
      <c r="E188" s="15"/>
      <c r="F188" s="39">
        <f t="shared" si="14"/>
        <v>0</v>
      </c>
      <c r="H188" s="74"/>
      <c r="I188" s="1"/>
    </row>
    <row r="189" spans="1:8" ht="15" customHeight="1">
      <c r="A189" s="44">
        <f>+A187+1</f>
        <v>152</v>
      </c>
      <c r="B189" s="16" t="s">
        <v>29</v>
      </c>
      <c r="C189" s="22" t="s">
        <v>120</v>
      </c>
      <c r="D189" s="17">
        <v>120</v>
      </c>
      <c r="E189" s="9"/>
      <c r="F189" s="37">
        <f t="shared" si="14"/>
        <v>0</v>
      </c>
      <c r="H189" s="74"/>
    </row>
    <row r="190" spans="1:8" ht="15" customHeight="1">
      <c r="A190" s="44">
        <f>+A189+1</f>
        <v>153</v>
      </c>
      <c r="B190" s="16" t="s">
        <v>30</v>
      </c>
      <c r="C190" s="22" t="s">
        <v>120</v>
      </c>
      <c r="D190" s="17">
        <v>1</v>
      </c>
      <c r="E190" s="9"/>
      <c r="F190" s="37">
        <f t="shared" si="14"/>
        <v>0</v>
      </c>
      <c r="H190" s="74"/>
    </row>
    <row r="191" spans="1:8" ht="15" customHeight="1">
      <c r="A191" s="44">
        <f>+A190+1</f>
        <v>154</v>
      </c>
      <c r="B191" s="16" t="s">
        <v>31</v>
      </c>
      <c r="C191" s="22" t="s">
        <v>130</v>
      </c>
      <c r="D191" s="17">
        <v>4</v>
      </c>
      <c r="E191" s="9"/>
      <c r="F191" s="37">
        <f t="shared" si="14"/>
        <v>0</v>
      </c>
      <c r="H191" s="74"/>
    </row>
    <row r="192" spans="1:8" ht="15" customHeight="1">
      <c r="A192" s="44">
        <f>+A191+1</f>
        <v>155</v>
      </c>
      <c r="B192" s="16" t="s">
        <v>140</v>
      </c>
      <c r="C192" s="22" t="s">
        <v>120</v>
      </c>
      <c r="D192" s="17">
        <v>1</v>
      </c>
      <c r="E192" s="9"/>
      <c r="F192" s="37">
        <f t="shared" si="14"/>
        <v>0</v>
      </c>
      <c r="H192" s="74"/>
    </row>
    <row r="193" spans="1:9" s="3" customFormat="1" ht="12.75">
      <c r="A193" s="44"/>
      <c r="B193" s="16"/>
      <c r="C193" s="8"/>
      <c r="D193" s="29"/>
      <c r="E193" s="21"/>
      <c r="F193" s="38">
        <f>SUM(F181:F192)</f>
        <v>0</v>
      </c>
      <c r="H193" s="74"/>
      <c r="I193" s="1"/>
    </row>
    <row r="194" spans="1:9" s="3" customFormat="1" ht="12.75">
      <c r="A194" s="44"/>
      <c r="B194" s="13" t="s">
        <v>116</v>
      </c>
      <c r="C194" s="8"/>
      <c r="D194" s="29"/>
      <c r="E194" s="10"/>
      <c r="F194" s="35"/>
      <c r="H194" s="74"/>
      <c r="I194" s="1"/>
    </row>
    <row r="195" spans="1:9" s="3" customFormat="1" ht="12.75">
      <c r="A195" s="44"/>
      <c r="B195" s="13" t="s">
        <v>138</v>
      </c>
      <c r="C195" s="8"/>
      <c r="D195" s="29"/>
      <c r="E195" s="10"/>
      <c r="F195" s="35"/>
      <c r="H195" s="74"/>
      <c r="I195" s="1"/>
    </row>
    <row r="196" spans="1:8" ht="12.75">
      <c r="A196" s="44">
        <f>+A192+1</f>
        <v>156</v>
      </c>
      <c r="B196" s="16" t="s">
        <v>23</v>
      </c>
      <c r="C196" s="22" t="s">
        <v>121</v>
      </c>
      <c r="D196" s="17">
        <v>30</v>
      </c>
      <c r="E196" s="9"/>
      <c r="F196" s="37">
        <f aca="true" t="shared" si="16" ref="F196:F207">ROUND(D196*E196,2)</f>
        <v>0</v>
      </c>
      <c r="H196" s="74"/>
    </row>
    <row r="197" spans="1:8" ht="12.75">
      <c r="A197" s="44">
        <f aca="true" t="shared" si="17" ref="A197:A202">+A196+1</f>
        <v>157</v>
      </c>
      <c r="B197" s="16" t="s">
        <v>24</v>
      </c>
      <c r="C197" s="22" t="s">
        <v>121</v>
      </c>
      <c r="D197" s="17">
        <v>20</v>
      </c>
      <c r="E197" s="9"/>
      <c r="F197" s="37">
        <f t="shared" si="16"/>
        <v>0</v>
      </c>
      <c r="H197" s="74"/>
    </row>
    <row r="198" spans="1:8" ht="26.25">
      <c r="A198" s="44">
        <f t="shared" si="17"/>
        <v>158</v>
      </c>
      <c r="B198" s="16" t="s">
        <v>110</v>
      </c>
      <c r="C198" s="22" t="s">
        <v>33</v>
      </c>
      <c r="D198" s="17">
        <v>1</v>
      </c>
      <c r="E198" s="9"/>
      <c r="F198" s="37">
        <f t="shared" si="16"/>
        <v>0</v>
      </c>
      <c r="H198" s="74"/>
    </row>
    <row r="199" spans="1:8" ht="26.25">
      <c r="A199" s="44">
        <f t="shared" si="17"/>
        <v>159</v>
      </c>
      <c r="B199" s="16" t="s">
        <v>26</v>
      </c>
      <c r="C199" s="22" t="s">
        <v>119</v>
      </c>
      <c r="D199" s="17">
        <v>50</v>
      </c>
      <c r="E199" s="9"/>
      <c r="F199" s="37">
        <f t="shared" si="16"/>
        <v>0</v>
      </c>
      <c r="H199" s="74"/>
    </row>
    <row r="200" spans="1:8" ht="26.25">
      <c r="A200" s="44">
        <f t="shared" si="17"/>
        <v>160</v>
      </c>
      <c r="B200" s="16" t="s">
        <v>27</v>
      </c>
      <c r="C200" s="22" t="s">
        <v>33</v>
      </c>
      <c r="D200" s="17">
        <v>1</v>
      </c>
      <c r="E200" s="9"/>
      <c r="F200" s="37">
        <f t="shared" si="16"/>
        <v>0</v>
      </c>
      <c r="H200" s="74"/>
    </row>
    <row r="201" spans="1:8" ht="12.75">
      <c r="A201" s="44">
        <f t="shared" si="17"/>
        <v>161</v>
      </c>
      <c r="B201" s="16" t="s">
        <v>28</v>
      </c>
      <c r="C201" s="22" t="s">
        <v>119</v>
      </c>
      <c r="D201" s="17">
        <v>50</v>
      </c>
      <c r="E201" s="9"/>
      <c r="F201" s="37">
        <f t="shared" si="16"/>
        <v>0</v>
      </c>
      <c r="H201" s="74"/>
    </row>
    <row r="202" spans="1:8" ht="26.25">
      <c r="A202" s="44">
        <f t="shared" si="17"/>
        <v>162</v>
      </c>
      <c r="B202" s="16" t="s">
        <v>112</v>
      </c>
      <c r="C202" s="22" t="s">
        <v>33</v>
      </c>
      <c r="D202" s="17">
        <v>1</v>
      </c>
      <c r="E202" s="9"/>
      <c r="F202" s="37">
        <f t="shared" si="16"/>
        <v>0</v>
      </c>
      <c r="H202" s="74"/>
    </row>
    <row r="203" spans="1:9" s="3" customFormat="1" ht="12.75">
      <c r="A203" s="44"/>
      <c r="B203" s="13" t="s">
        <v>139</v>
      </c>
      <c r="C203" s="22"/>
      <c r="D203" s="17"/>
      <c r="E203" s="15"/>
      <c r="F203" s="39">
        <f t="shared" si="16"/>
        <v>0</v>
      </c>
      <c r="H203" s="74"/>
      <c r="I203" s="1"/>
    </row>
    <row r="204" spans="1:8" ht="15" customHeight="1">
      <c r="A204" s="44">
        <f>+A202+1</f>
        <v>163</v>
      </c>
      <c r="B204" s="16" t="s">
        <v>29</v>
      </c>
      <c r="C204" s="22" t="s">
        <v>120</v>
      </c>
      <c r="D204" s="17">
        <v>120</v>
      </c>
      <c r="E204" s="9"/>
      <c r="F204" s="37">
        <f t="shared" si="16"/>
        <v>0</v>
      </c>
      <c r="H204" s="74"/>
    </row>
    <row r="205" spans="1:8" ht="15" customHeight="1">
      <c r="A205" s="44">
        <f>+A204+1</f>
        <v>164</v>
      </c>
      <c r="B205" s="16" t="s">
        <v>30</v>
      </c>
      <c r="C205" s="22" t="s">
        <v>120</v>
      </c>
      <c r="D205" s="17">
        <v>1</v>
      </c>
      <c r="E205" s="9"/>
      <c r="F205" s="37">
        <f t="shared" si="16"/>
        <v>0</v>
      </c>
      <c r="H205" s="74"/>
    </row>
    <row r="206" spans="1:8" ht="15" customHeight="1">
      <c r="A206" s="44">
        <f>+A205+1</f>
        <v>165</v>
      </c>
      <c r="B206" s="16" t="s">
        <v>31</v>
      </c>
      <c r="C206" s="22" t="s">
        <v>130</v>
      </c>
      <c r="D206" s="17">
        <v>4</v>
      </c>
      <c r="E206" s="9"/>
      <c r="F206" s="37">
        <f t="shared" si="16"/>
        <v>0</v>
      </c>
      <c r="H206" s="74"/>
    </row>
    <row r="207" spans="1:8" ht="15" customHeight="1">
      <c r="A207" s="44">
        <f>+A206+1</f>
        <v>166</v>
      </c>
      <c r="B207" s="16" t="s">
        <v>140</v>
      </c>
      <c r="C207" s="22" t="s">
        <v>120</v>
      </c>
      <c r="D207" s="17">
        <v>1</v>
      </c>
      <c r="E207" s="9"/>
      <c r="F207" s="37">
        <f t="shared" si="16"/>
        <v>0</v>
      </c>
      <c r="H207" s="74"/>
    </row>
    <row r="208" spans="1:9" s="3" customFormat="1" ht="12.75">
      <c r="A208" s="44"/>
      <c r="B208" s="16"/>
      <c r="C208" s="8"/>
      <c r="D208" s="29"/>
      <c r="E208" s="21"/>
      <c r="F208" s="38">
        <f>SUM(F196:F207)</f>
        <v>0</v>
      </c>
      <c r="H208" s="74"/>
      <c r="I208" s="1"/>
    </row>
    <row r="209" spans="1:9" s="3" customFormat="1" ht="12.75">
      <c r="A209" s="44"/>
      <c r="B209" s="13" t="s">
        <v>117</v>
      </c>
      <c r="C209" s="8"/>
      <c r="D209" s="29"/>
      <c r="E209" s="10"/>
      <c r="F209" s="35"/>
      <c r="H209" s="74"/>
      <c r="I209" s="1"/>
    </row>
    <row r="210" spans="1:9" s="3" customFormat="1" ht="12.75">
      <c r="A210" s="44"/>
      <c r="B210" s="13" t="s">
        <v>138</v>
      </c>
      <c r="C210" s="8"/>
      <c r="D210" s="29"/>
      <c r="E210" s="10"/>
      <c r="F210" s="35"/>
      <c r="H210" s="74"/>
      <c r="I210" s="1"/>
    </row>
    <row r="211" spans="1:8" ht="15" customHeight="1">
      <c r="A211" s="44">
        <f>+A207+1</f>
        <v>167</v>
      </c>
      <c r="B211" s="16" t="s">
        <v>23</v>
      </c>
      <c r="C211" s="22" t="s">
        <v>121</v>
      </c>
      <c r="D211" s="17">
        <v>30</v>
      </c>
      <c r="E211" s="9"/>
      <c r="F211" s="37">
        <f aca="true" t="shared" si="18" ref="F211:F222">ROUND(D211*E211,2)</f>
        <v>0</v>
      </c>
      <c r="H211" s="74"/>
    </row>
    <row r="212" spans="1:8" ht="15" customHeight="1">
      <c r="A212" s="44">
        <f aca="true" t="shared" si="19" ref="A212:A217">+A211+1</f>
        <v>168</v>
      </c>
      <c r="B212" s="16" t="s">
        <v>24</v>
      </c>
      <c r="C212" s="22" t="s">
        <v>121</v>
      </c>
      <c r="D212" s="17">
        <v>20</v>
      </c>
      <c r="E212" s="9"/>
      <c r="F212" s="37">
        <f t="shared" si="18"/>
        <v>0</v>
      </c>
      <c r="H212" s="74"/>
    </row>
    <row r="213" spans="1:8" ht="26.25">
      <c r="A213" s="44">
        <f t="shared" si="19"/>
        <v>169</v>
      </c>
      <c r="B213" s="16" t="s">
        <v>110</v>
      </c>
      <c r="C213" s="22" t="s">
        <v>33</v>
      </c>
      <c r="D213" s="17">
        <v>1</v>
      </c>
      <c r="E213" s="9"/>
      <c r="F213" s="37">
        <f t="shared" si="18"/>
        <v>0</v>
      </c>
      <c r="H213" s="74"/>
    </row>
    <row r="214" spans="1:8" ht="26.25">
      <c r="A214" s="44">
        <f t="shared" si="19"/>
        <v>170</v>
      </c>
      <c r="B214" s="16" t="s">
        <v>26</v>
      </c>
      <c r="C214" s="22" t="s">
        <v>119</v>
      </c>
      <c r="D214" s="17">
        <v>50</v>
      </c>
      <c r="E214" s="9"/>
      <c r="F214" s="37">
        <f t="shared" si="18"/>
        <v>0</v>
      </c>
      <c r="H214" s="74"/>
    </row>
    <row r="215" spans="1:8" ht="26.25">
      <c r="A215" s="44">
        <f t="shared" si="19"/>
        <v>171</v>
      </c>
      <c r="B215" s="16" t="s">
        <v>27</v>
      </c>
      <c r="C215" s="22" t="s">
        <v>33</v>
      </c>
      <c r="D215" s="17">
        <v>1</v>
      </c>
      <c r="E215" s="9"/>
      <c r="F215" s="37">
        <f t="shared" si="18"/>
        <v>0</v>
      </c>
      <c r="H215" s="74"/>
    </row>
    <row r="216" spans="1:8" ht="12.75">
      <c r="A216" s="44">
        <f t="shared" si="19"/>
        <v>172</v>
      </c>
      <c r="B216" s="16" t="s">
        <v>28</v>
      </c>
      <c r="C216" s="22" t="s">
        <v>119</v>
      </c>
      <c r="D216" s="17">
        <v>50</v>
      </c>
      <c r="E216" s="9"/>
      <c r="F216" s="37">
        <f t="shared" si="18"/>
        <v>0</v>
      </c>
      <c r="H216" s="74"/>
    </row>
    <row r="217" spans="1:8" ht="26.25">
      <c r="A217" s="44">
        <f t="shared" si="19"/>
        <v>173</v>
      </c>
      <c r="B217" s="16" t="s">
        <v>112</v>
      </c>
      <c r="C217" s="22" t="s">
        <v>33</v>
      </c>
      <c r="D217" s="17">
        <v>1</v>
      </c>
      <c r="E217" s="9"/>
      <c r="F217" s="37">
        <f t="shared" si="18"/>
        <v>0</v>
      </c>
      <c r="H217" s="74"/>
    </row>
    <row r="218" spans="1:9" s="3" customFormat="1" ht="12.75">
      <c r="A218" s="44"/>
      <c r="B218" s="13" t="s">
        <v>139</v>
      </c>
      <c r="C218" s="22"/>
      <c r="D218" s="17"/>
      <c r="E218" s="15"/>
      <c r="F218" s="39">
        <f t="shared" si="18"/>
        <v>0</v>
      </c>
      <c r="H218" s="74"/>
      <c r="I218" s="1"/>
    </row>
    <row r="219" spans="1:8" ht="16.5" customHeight="1">
      <c r="A219" s="44">
        <f>+A217+1</f>
        <v>174</v>
      </c>
      <c r="B219" s="16" t="s">
        <v>29</v>
      </c>
      <c r="C219" s="22" t="s">
        <v>120</v>
      </c>
      <c r="D219" s="17">
        <v>140</v>
      </c>
      <c r="E219" s="9"/>
      <c r="F219" s="37">
        <f t="shared" si="18"/>
        <v>0</v>
      </c>
      <c r="H219" s="74"/>
    </row>
    <row r="220" spans="1:8" ht="16.5" customHeight="1">
      <c r="A220" s="44">
        <f>+A219+1</f>
        <v>175</v>
      </c>
      <c r="B220" s="16" t="s">
        <v>30</v>
      </c>
      <c r="C220" s="22" t="s">
        <v>120</v>
      </c>
      <c r="D220" s="17">
        <v>1</v>
      </c>
      <c r="E220" s="9"/>
      <c r="F220" s="37">
        <f t="shared" si="18"/>
        <v>0</v>
      </c>
      <c r="H220" s="74"/>
    </row>
    <row r="221" spans="1:8" ht="16.5" customHeight="1">
      <c r="A221" s="44">
        <f>+A220+1</f>
        <v>176</v>
      </c>
      <c r="B221" s="16" t="s">
        <v>31</v>
      </c>
      <c r="C221" s="22" t="s">
        <v>130</v>
      </c>
      <c r="D221" s="17">
        <v>4</v>
      </c>
      <c r="E221" s="9"/>
      <c r="F221" s="37">
        <f t="shared" si="18"/>
        <v>0</v>
      </c>
      <c r="H221" s="74"/>
    </row>
    <row r="222" spans="1:8" ht="16.5" customHeight="1">
      <c r="A222" s="44">
        <f>+A221+1</f>
        <v>177</v>
      </c>
      <c r="B222" s="16" t="s">
        <v>140</v>
      </c>
      <c r="C222" s="22" t="s">
        <v>120</v>
      </c>
      <c r="D222" s="17">
        <v>1</v>
      </c>
      <c r="E222" s="9"/>
      <c r="F222" s="37">
        <f t="shared" si="18"/>
        <v>0</v>
      </c>
      <c r="H222" s="74"/>
    </row>
    <row r="223" spans="1:9" s="3" customFormat="1" ht="12.75">
      <c r="A223" s="44"/>
      <c r="B223" s="16"/>
      <c r="C223" s="8"/>
      <c r="D223" s="29"/>
      <c r="E223" s="21"/>
      <c r="F223" s="38">
        <f>SUM(F211:F222)</f>
        <v>0</v>
      </c>
      <c r="H223" s="74"/>
      <c r="I223" s="1"/>
    </row>
    <row r="224" spans="1:9" s="3" customFormat="1" ht="13.5">
      <c r="A224" s="61"/>
      <c r="B224" s="62"/>
      <c r="C224" s="63"/>
      <c r="D224" s="64"/>
      <c r="E224" s="65" t="s">
        <v>144</v>
      </c>
      <c r="F224" s="36">
        <f>F149+F163+F178+F193+F208+F223</f>
        <v>0</v>
      </c>
      <c r="H224" s="74"/>
      <c r="I224" s="1"/>
    </row>
    <row r="225" spans="1:6" ht="13.5" thickBot="1">
      <c r="A225" s="53"/>
      <c r="B225" s="59"/>
      <c r="C225" s="59"/>
      <c r="D225" s="60"/>
      <c r="E225" s="26"/>
      <c r="F225" s="40"/>
    </row>
    <row r="226" spans="1:6" s="112" customFormat="1" ht="12.75">
      <c r="A226" s="107"/>
      <c r="B226" s="108" t="s">
        <v>136</v>
      </c>
      <c r="C226" s="108"/>
      <c r="D226" s="109"/>
      <c r="E226" s="110"/>
      <c r="F226" s="111">
        <f>F38+F113+F134+F224</f>
        <v>0</v>
      </c>
    </row>
    <row r="227" spans="1:6" s="112" customFormat="1" ht="12.75">
      <c r="A227" s="113"/>
      <c r="B227" s="114" t="s">
        <v>133</v>
      </c>
      <c r="C227" s="114"/>
      <c r="D227" s="115"/>
      <c r="E227" s="116"/>
      <c r="F227" s="117">
        <f>ROUND(F226*20%,2)</f>
        <v>0</v>
      </c>
    </row>
    <row r="228" spans="1:6" s="112" customFormat="1" ht="13.5" thickBot="1">
      <c r="A228" s="118"/>
      <c r="B228" s="119" t="s">
        <v>134</v>
      </c>
      <c r="C228" s="119"/>
      <c r="D228" s="120"/>
      <c r="E228" s="121"/>
      <c r="F228" s="122">
        <f>SUM(F226:F227)</f>
        <v>0</v>
      </c>
    </row>
    <row r="229" spans="1:6" ht="13.5" thickBot="1">
      <c r="A229" s="90"/>
      <c r="B229" s="91"/>
      <c r="C229" s="91"/>
      <c r="D229" s="91"/>
      <c r="E229" s="92"/>
      <c r="F229" s="93"/>
    </row>
    <row r="230" spans="1:6" s="112" customFormat="1" ht="12.75">
      <c r="A230" s="150" t="s">
        <v>161</v>
      </c>
      <c r="B230" s="151"/>
      <c r="C230" s="151"/>
      <c r="D230" s="151"/>
      <c r="E230" s="152"/>
      <c r="F230" s="111"/>
    </row>
    <row r="231" spans="1:6" s="112" customFormat="1" ht="12.75">
      <c r="A231" s="153" t="s">
        <v>133</v>
      </c>
      <c r="B231" s="154"/>
      <c r="C231" s="154"/>
      <c r="D231" s="154"/>
      <c r="E231" s="155"/>
      <c r="F231" s="117">
        <f>ROUND(F230*20%,2)</f>
        <v>0</v>
      </c>
    </row>
    <row r="232" spans="1:6" s="112" customFormat="1" ht="13.5" thickBot="1">
      <c r="A232" s="156" t="s">
        <v>134</v>
      </c>
      <c r="B232" s="157"/>
      <c r="C232" s="157"/>
      <c r="D232" s="157"/>
      <c r="E232" s="158"/>
      <c r="F232" s="122">
        <f>SUM(F230:F231)</f>
        <v>0</v>
      </c>
    </row>
    <row r="233" spans="1:6" s="3" customFormat="1" ht="12.75">
      <c r="A233" s="75"/>
      <c r="B233" s="75"/>
      <c r="C233" s="75"/>
      <c r="D233" s="76"/>
      <c r="E233" s="77"/>
      <c r="F233" s="78"/>
    </row>
    <row r="234" spans="1:6" s="3" customFormat="1" ht="13.5" thickBot="1">
      <c r="A234" s="75"/>
      <c r="B234" s="75"/>
      <c r="C234" s="75"/>
      <c r="D234" s="76"/>
      <c r="E234" s="77"/>
      <c r="F234" s="78"/>
    </row>
    <row r="235" spans="1:6" s="3" customFormat="1" ht="23.25" customHeight="1">
      <c r="A235" s="144" t="s">
        <v>145</v>
      </c>
      <c r="B235" s="145"/>
      <c r="C235" s="145"/>
      <c r="D235" s="145"/>
      <c r="E235" s="145"/>
      <c r="F235" s="146"/>
    </row>
    <row r="236" spans="1:6" s="3" customFormat="1" ht="66">
      <c r="A236" s="123"/>
      <c r="B236" s="80" t="s">
        <v>155</v>
      </c>
      <c r="C236" s="81" t="s">
        <v>146</v>
      </c>
      <c r="D236" s="81" t="s">
        <v>147</v>
      </c>
      <c r="E236" s="81" t="s">
        <v>148</v>
      </c>
      <c r="F236" s="124" t="s">
        <v>149</v>
      </c>
    </row>
    <row r="237" spans="1:6" s="3" customFormat="1" ht="12.75">
      <c r="A237" s="123"/>
      <c r="B237" s="82" t="s">
        <v>156</v>
      </c>
      <c r="C237" s="83">
        <v>2032</v>
      </c>
      <c r="D237" s="83" t="s">
        <v>150</v>
      </c>
      <c r="E237" s="84">
        <f>F38</f>
        <v>0</v>
      </c>
      <c r="F237" s="125">
        <f>ROUND(E237/C237,2)</f>
        <v>0</v>
      </c>
    </row>
    <row r="238" spans="1:6" s="3" customFormat="1" ht="27" thickBot="1">
      <c r="A238" s="126"/>
      <c r="B238" s="127" t="s">
        <v>157</v>
      </c>
      <c r="C238" s="128">
        <v>1</v>
      </c>
      <c r="D238" s="128" t="s">
        <v>130</v>
      </c>
      <c r="E238" s="129">
        <f>F113+F134+F224</f>
        <v>0</v>
      </c>
      <c r="F238" s="130">
        <f>ROUND(E238/C238,2)</f>
        <v>0</v>
      </c>
    </row>
    <row r="239" spans="1:5" ht="12.75">
      <c r="A239" s="97"/>
      <c r="B239" s="131" t="s">
        <v>151</v>
      </c>
      <c r="C239" s="98"/>
      <c r="D239" s="99"/>
      <c r="E239" s="100">
        <f>SUM(E237:E238)</f>
        <v>0</v>
      </c>
    </row>
    <row r="240" spans="1:5" ht="12.75">
      <c r="A240" s="44"/>
      <c r="B240" s="85" t="s">
        <v>133</v>
      </c>
      <c r="C240" s="79"/>
      <c r="D240" s="86"/>
      <c r="E240" s="101">
        <f>ROUND(E239*20%,2)</f>
        <v>0</v>
      </c>
    </row>
    <row r="241" spans="1:5" ht="13.5" thickBot="1">
      <c r="A241" s="102"/>
      <c r="B241" s="132" t="s">
        <v>134</v>
      </c>
      <c r="C241" s="103"/>
      <c r="D241" s="104"/>
      <c r="E241" s="105">
        <f>SUM(E239:E240)</f>
        <v>0</v>
      </c>
    </row>
    <row r="242" spans="1:6" ht="15.75" thickBot="1">
      <c r="A242" s="87"/>
      <c r="B242" s="87"/>
      <c r="C242" s="87"/>
      <c r="D242" s="87"/>
      <c r="E242" s="87"/>
      <c r="F242" s="87"/>
    </row>
    <row r="243" spans="1:5" ht="12.75">
      <c r="A243" s="97"/>
      <c r="B243" s="98" t="s">
        <v>161</v>
      </c>
      <c r="C243" s="98"/>
      <c r="D243" s="99"/>
      <c r="E243" s="100"/>
    </row>
    <row r="244" spans="1:5" ht="12.75">
      <c r="A244" s="44"/>
      <c r="B244" s="79" t="s">
        <v>133</v>
      </c>
      <c r="C244" s="79"/>
      <c r="D244" s="86"/>
      <c r="E244" s="101">
        <f>ROUND(E243*20%,2)</f>
        <v>0</v>
      </c>
    </row>
    <row r="245" spans="1:5" ht="13.5" thickBot="1">
      <c r="A245" s="102"/>
      <c r="B245" s="103" t="s">
        <v>134</v>
      </c>
      <c r="C245" s="103"/>
      <c r="D245" s="104"/>
      <c r="E245" s="105">
        <f>SUM(E243:E244)</f>
        <v>0</v>
      </c>
    </row>
    <row r="246" spans="1:5" ht="13.5" thickBot="1">
      <c r="A246" s="94"/>
      <c r="B246" s="106"/>
      <c r="C246" s="106"/>
      <c r="D246" s="95"/>
      <c r="E246" s="96"/>
    </row>
    <row r="247" spans="1:6" ht="177" customHeight="1" thickBot="1">
      <c r="A247" s="135" t="s">
        <v>160</v>
      </c>
      <c r="B247" s="136"/>
      <c r="C247" s="136"/>
      <c r="D247" s="136"/>
      <c r="E247" s="136"/>
      <c r="F247" s="137"/>
    </row>
    <row r="248" spans="1:6" ht="15">
      <c r="A248" s="87"/>
      <c r="B248" s="87"/>
      <c r="C248" s="87"/>
      <c r="D248" s="87"/>
      <c r="E248" s="87"/>
      <c r="F248" s="87"/>
    </row>
    <row r="249" spans="1:6" ht="15">
      <c r="A249" s="87"/>
      <c r="B249" s="87"/>
      <c r="C249" s="87"/>
      <c r="D249" s="87"/>
      <c r="E249" s="87"/>
      <c r="F249" s="87"/>
    </row>
    <row r="250" spans="1:6" ht="15.75">
      <c r="A250" s="87"/>
      <c r="B250" s="133" t="s">
        <v>152</v>
      </c>
      <c r="C250" s="87"/>
      <c r="D250" s="87"/>
      <c r="E250" s="87"/>
      <c r="F250" s="87"/>
    </row>
    <row r="251" spans="1:6" ht="13.5" customHeight="1">
      <c r="A251" s="87"/>
      <c r="B251" s="88" t="s">
        <v>153</v>
      </c>
      <c r="C251" s="87"/>
      <c r="D251" s="87"/>
      <c r="E251" s="87"/>
      <c r="F251" s="87"/>
    </row>
    <row r="252" spans="1:6" ht="13.5" customHeight="1">
      <c r="A252" s="87"/>
      <c r="B252" s="88" t="s">
        <v>154</v>
      </c>
      <c r="C252" s="87"/>
      <c r="D252" s="87"/>
      <c r="E252" s="87"/>
      <c r="F252" s="87"/>
    </row>
  </sheetData>
  <sheetProtection/>
  <mergeCells count="8">
    <mergeCell ref="A247:F247"/>
    <mergeCell ref="A1:F1"/>
    <mergeCell ref="A3:F3"/>
    <mergeCell ref="A235:F235"/>
    <mergeCell ref="A5:F5"/>
    <mergeCell ref="A230:E230"/>
    <mergeCell ref="A231:E231"/>
    <mergeCell ref="A232:E232"/>
  </mergeCells>
  <printOptions horizontalCentered="1"/>
  <pageMargins left="0.7874015748031497" right="0.3937007874015748" top="0.7480314960629921" bottom="0.6299212598425197" header="0.5118110236220472" footer="0.2755905511811024"/>
  <pageSetup fitToHeight="0" orientation="portrait" paperSize="9" scale="90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</dc:creator>
  <cp:keywords/>
  <dc:description/>
  <cp:lastModifiedBy>User</cp:lastModifiedBy>
  <cp:lastPrinted>2018-10-19T08:18:31Z</cp:lastPrinted>
  <dcterms:created xsi:type="dcterms:W3CDTF">2003-09-04T12:06:53Z</dcterms:created>
  <dcterms:modified xsi:type="dcterms:W3CDTF">2018-12-04T07:27:17Z</dcterms:modified>
  <cp:category/>
  <cp:version/>
  <cp:contentType/>
  <cp:contentStatus/>
</cp:coreProperties>
</file>