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30"/>
  </bookViews>
  <sheets>
    <sheet name="КСС" sheetId="1" r:id="rId1"/>
  </sheets>
  <definedNames>
    <definedName name="_xlnm.Print_Area" localSheetId="0">КСС!$A$1:$F$437</definedName>
    <definedName name="_xlnm.Print_Titles" localSheetId="0">КСС!$4:$4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/>
  <c r="F28"/>
  <c r="F11" l="1"/>
  <c r="F92"/>
  <c r="F337" l="1"/>
  <c r="F338"/>
  <c r="F339"/>
  <c r="F340"/>
  <c r="F341"/>
  <c r="F342"/>
  <c r="F343"/>
  <c r="F344"/>
  <c r="F346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D347"/>
  <c r="F347" s="1"/>
  <c r="D345"/>
  <c r="F345" s="1"/>
  <c r="F416"/>
  <c r="F417"/>
  <c r="F418"/>
  <c r="F419"/>
  <c r="F420"/>
  <c r="F421"/>
  <c r="F424"/>
  <c r="F423"/>
  <c r="F422"/>
  <c r="F415"/>
  <c r="F414"/>
  <c r="F413"/>
  <c r="F412"/>
  <c r="F319"/>
  <c r="F320"/>
  <c r="F321"/>
  <c r="F322"/>
  <c r="F323"/>
  <c r="F324"/>
  <c r="F325"/>
  <c r="F326"/>
  <c r="F327"/>
  <c r="F329"/>
  <c r="F330"/>
  <c r="F331"/>
  <c r="F332"/>
  <c r="F333"/>
  <c r="D328"/>
  <c r="F328" s="1"/>
  <c r="F336"/>
  <c r="F318"/>
  <c r="F317"/>
  <c r="F306"/>
  <c r="F307"/>
  <c r="F308"/>
  <c r="F309"/>
  <c r="F310"/>
  <c r="F314"/>
  <c r="F305"/>
  <c r="D312"/>
  <c r="D313" s="1"/>
  <c r="F313" s="1"/>
  <c r="D311"/>
  <c r="F311" s="1"/>
  <c r="D285"/>
  <c r="F285" s="1"/>
  <c r="F284"/>
  <c r="F286"/>
  <c r="F287"/>
  <c r="F288"/>
  <c r="F289"/>
  <c r="F290"/>
  <c r="F279"/>
  <c r="F280"/>
  <c r="F281"/>
  <c r="F282"/>
  <c r="F283"/>
  <c r="F291"/>
  <c r="F292"/>
  <c r="F293"/>
  <c r="F294"/>
  <c r="F295"/>
  <c r="F257"/>
  <c r="F258"/>
  <c r="F259"/>
  <c r="F260"/>
  <c r="F261"/>
  <c r="F262"/>
  <c r="F263"/>
  <c r="F264"/>
  <c r="F265"/>
  <c r="F266"/>
  <c r="F267"/>
  <c r="F268"/>
  <c r="F269"/>
  <c r="F238"/>
  <c r="F239"/>
  <c r="F240"/>
  <c r="F241"/>
  <c r="F242"/>
  <c r="F243"/>
  <c r="F244"/>
  <c r="F245"/>
  <c r="F246"/>
  <c r="F247"/>
  <c r="F248"/>
  <c r="F249"/>
  <c r="F250"/>
  <c r="F251"/>
  <c r="F252"/>
  <c r="F253"/>
  <c r="F227"/>
  <c r="F228"/>
  <c r="F229"/>
  <c r="F230"/>
  <c r="F231"/>
  <c r="F232"/>
  <c r="F226"/>
  <c r="F221"/>
  <c r="F217"/>
  <c r="F218"/>
  <c r="F219"/>
  <c r="F216"/>
  <c r="F222"/>
  <c r="F223"/>
  <c r="F224"/>
  <c r="F233"/>
  <c r="F214"/>
  <c r="F210"/>
  <c r="F211"/>
  <c r="F212"/>
  <c r="F425" l="1"/>
  <c r="F410"/>
  <c r="F334"/>
  <c r="F312"/>
  <c r="F296"/>
  <c r="F83"/>
  <c r="F74"/>
  <c r="F67" l="1"/>
  <c r="F97"/>
  <c r="F99"/>
  <c r="D107"/>
  <c r="F112"/>
  <c r="F123"/>
  <c r="F148"/>
  <c r="F147"/>
  <c r="F146"/>
  <c r="F145"/>
  <c r="F144"/>
  <c r="F143"/>
  <c r="F141"/>
  <c r="F140"/>
  <c r="F139"/>
  <c r="F120"/>
  <c r="F121"/>
  <c r="F119"/>
  <c r="F129"/>
  <c r="F128"/>
  <c r="F189" l="1"/>
  <c r="F187"/>
  <c r="D200"/>
  <c r="F200" s="1"/>
  <c r="F190"/>
  <c r="F182"/>
  <c r="F183"/>
  <c r="F184"/>
  <c r="F185"/>
  <c r="F186"/>
  <c r="F188"/>
  <c r="F179"/>
  <c r="F180"/>
  <c r="F181"/>
  <c r="F191"/>
  <c r="D160"/>
  <c r="D163" s="1"/>
  <c r="F163" s="1"/>
  <c r="D175"/>
  <c r="F175" s="1"/>
  <c r="F198"/>
  <c r="F197"/>
  <c r="F174"/>
  <c r="F171"/>
  <c r="F172"/>
  <c r="F173"/>
  <c r="F170"/>
  <c r="F156"/>
  <c r="F157"/>
  <c r="F158"/>
  <c r="F159"/>
  <c r="F195"/>
  <c r="F165"/>
  <c r="F166"/>
  <c r="F167"/>
  <c r="F168"/>
  <c r="F169"/>
  <c r="F204"/>
  <c r="F203"/>
  <c r="F202"/>
  <c r="F199"/>
  <c r="F178"/>
  <c r="F177"/>
  <c r="F194"/>
  <c r="F193"/>
  <c r="F164"/>
  <c r="F196"/>
  <c r="F155"/>
  <c r="F160" l="1"/>
  <c r="D162"/>
  <c r="F162" s="1"/>
  <c r="D161"/>
  <c r="F161" s="1"/>
  <c r="F33"/>
  <c r="F64"/>
  <c r="F136"/>
  <c r="F137"/>
  <c r="F138"/>
  <c r="F142"/>
  <c r="F133"/>
  <c r="F134"/>
  <c r="F125"/>
  <c r="F126"/>
  <c r="F127"/>
  <c r="F114"/>
  <c r="F73"/>
  <c r="F75"/>
  <c r="F76"/>
  <c r="F77"/>
  <c r="F78"/>
  <c r="F79"/>
  <c r="F80"/>
  <c r="F81"/>
  <c r="F82"/>
  <c r="F84"/>
  <c r="F85"/>
  <c r="F86"/>
  <c r="F87"/>
  <c r="F88"/>
  <c r="F89"/>
  <c r="F90"/>
  <c r="F91"/>
  <c r="F93"/>
  <c r="F72"/>
  <c r="F96"/>
  <c r="F98"/>
  <c r="F100"/>
  <c r="F101"/>
  <c r="F102"/>
  <c r="F103"/>
  <c r="F95"/>
  <c r="F63"/>
  <c r="F65"/>
  <c r="F66"/>
  <c r="F68"/>
  <c r="F69"/>
  <c r="F62"/>
  <c r="F54"/>
  <c r="F55"/>
  <c r="F56"/>
  <c r="F57"/>
  <c r="F58"/>
  <c r="F60"/>
  <c r="F53"/>
  <c r="F51"/>
  <c r="F50"/>
  <c r="F47"/>
  <c r="F48"/>
  <c r="F46"/>
  <c r="F40"/>
  <c r="F41"/>
  <c r="F42"/>
  <c r="F43"/>
  <c r="F44"/>
  <c r="F39"/>
  <c r="F24"/>
  <c r="F25"/>
  <c r="F26"/>
  <c r="F27"/>
  <c r="F29"/>
  <c r="F30"/>
  <c r="F31"/>
  <c r="F32"/>
  <c r="F34"/>
  <c r="F35"/>
  <c r="F36"/>
  <c r="F37"/>
  <c r="F23"/>
  <c r="F8"/>
  <c r="F9"/>
  <c r="F10"/>
  <c r="F12"/>
  <c r="F13"/>
  <c r="F14"/>
  <c r="F15"/>
  <c r="F16"/>
  <c r="F17"/>
  <c r="F18"/>
  <c r="F19"/>
  <c r="F7"/>
  <c r="F205" l="1"/>
  <c r="F302"/>
  <c r="F301"/>
  <c r="F300"/>
  <c r="F299"/>
  <c r="F298"/>
  <c r="F274"/>
  <c r="F273"/>
  <c r="F272"/>
  <c r="F256"/>
  <c r="F237"/>
  <c r="F209"/>
  <c r="F234" s="1"/>
  <c r="F104"/>
  <c r="F130"/>
  <c r="F124"/>
  <c r="F132"/>
  <c r="F151"/>
  <c r="F150"/>
  <c r="F107"/>
  <c r="F108"/>
  <c r="F109"/>
  <c r="F110"/>
  <c r="F111"/>
  <c r="F113"/>
  <c r="F115"/>
  <c r="F106"/>
  <c r="F70"/>
  <c r="F20"/>
  <c r="F116" l="1"/>
  <c r="F152"/>
  <c r="F270"/>
  <c r="F303"/>
  <c r="F275"/>
  <c r="F315"/>
  <c r="F254"/>
  <c r="F276" l="1"/>
  <c r="F206"/>
  <c r="F426"/>
  <c r="F429" l="1"/>
  <c r="F430" s="1"/>
  <c r="F431" s="1"/>
</calcChain>
</file>

<file path=xl/sharedStrings.xml><?xml version="1.0" encoding="utf-8"?>
<sst xmlns="http://schemas.openxmlformats.org/spreadsheetml/2006/main" count="811" uniqueCount="429">
  <si>
    <t>КОЛИЧЕСТВЕНО-СТОЙНОСТНА  СМЕТКА</t>
  </si>
  <si>
    <t>№</t>
  </si>
  <si>
    <t>Вид СМР</t>
  </si>
  <si>
    <t>ед.мярка</t>
  </si>
  <si>
    <t>к-во</t>
  </si>
  <si>
    <t>ед.цена</t>
  </si>
  <si>
    <t>общо</t>
  </si>
  <si>
    <t>ЧАСТ "КОНСТРУКЦИИ"</t>
  </si>
  <si>
    <t>I</t>
  </si>
  <si>
    <t>ЧАСТ "ПАРКОУСТРОЙСТВО И БЛАГОУСТРОЙСТВО"</t>
  </si>
  <si>
    <t>II</t>
  </si>
  <si>
    <t>ИЗГРАЖДАНЕ НА АЛЕИ И ПЛОЩАДКИ</t>
  </si>
  <si>
    <t>м²</t>
  </si>
  <si>
    <t>ЗЕЛЕНО СТРОИТЕЛСТВО</t>
  </si>
  <si>
    <t>III</t>
  </si>
  <si>
    <t>Провеждане на санитарни и оформящи резитби на дървета</t>
  </si>
  <si>
    <t>Доставка и разстилане на хумусна почва</t>
  </si>
  <si>
    <t>Засаждане на перенни цветя в дупки 20/20/20</t>
  </si>
  <si>
    <t>Затревяване, всички етапи, по норма 40гр/м2 тревна смеска и 30гр/м2 амониев нитрат</t>
  </si>
  <si>
    <t>бр</t>
  </si>
  <si>
    <r>
      <t>м</t>
    </r>
    <r>
      <rPr>
        <vertAlign val="superscript"/>
        <sz val="10"/>
        <color theme="1"/>
        <rFont val="Franklin Gothic Medium"/>
        <family val="2"/>
        <charset val="204"/>
      </rPr>
      <t>3</t>
    </r>
  </si>
  <si>
    <t>общо за I:</t>
  </si>
  <si>
    <t>общо за II:</t>
  </si>
  <si>
    <t>общо за III:</t>
  </si>
  <si>
    <t>ДОСТАВКА НА РАСТИТЕЛНОСТ</t>
  </si>
  <si>
    <t>Иглолистни дървета</t>
  </si>
  <si>
    <t>Широколистни дървета</t>
  </si>
  <si>
    <t>Иглолистни храсти</t>
  </si>
  <si>
    <t>Широколистни храсти</t>
  </si>
  <si>
    <t>IV</t>
  </si>
  <si>
    <t>общо за IV:</t>
  </si>
  <si>
    <t>общо за V:</t>
  </si>
  <si>
    <t>V</t>
  </si>
  <si>
    <t>ОБЗАВЕЖДАНЕ И ОБОРУДВАНЕ</t>
  </si>
  <si>
    <t>ОБЩО ЗА ЧАСТ "ПАРКОУСТРОЙСТВО И БЛАГОУСТРОЙСТВО":</t>
  </si>
  <si>
    <t>ОБЩО ЗА ЧАСТ "КОНСТРУКЦИИ":</t>
  </si>
  <si>
    <t>ЧАСТ "ВОДОСНАБДЯВАНЕ И КАНАЛИЗАЦИЯ"</t>
  </si>
  <si>
    <t>ОБЩО ЗА ЧАСТ "ВОДОСНАБДЯВАНЕ И КАНАЛИЗАЦИЯ":</t>
  </si>
  <si>
    <t>ЧАСТ "ЕЛЕКТРИЧЕСКА"</t>
  </si>
  <si>
    <t>Демонтаж и извозване на съществуваща настилка от бетонови плочи и бетонови бордюри, разбиване и извозване на бетонови и асфалтови настилки</t>
  </si>
  <si>
    <t>Разкъртване на бетоново корито</t>
  </si>
  <si>
    <t>Разкъртване на бетонов борд и стени</t>
  </si>
  <si>
    <t>Разваляне на основа от трошен камък на настилка с hср.=25см включително изкопаване, натоварване, транспортиране до депо</t>
  </si>
  <si>
    <t>Разваляне на съществуващ тротоар от  павета, включително , изкопаване, натоварване, транспортиране до депо</t>
  </si>
  <si>
    <t>Демонтаж на съществуващи бетонови бордюри , включително разкъртване, изкопаване, натоварване, транспортиране до депо</t>
  </si>
  <si>
    <t>Разкъртване на бетонова основа на съществуващи бетонови бордюри , включително  изкопаване, натоварване, транспортиране до депо</t>
  </si>
  <si>
    <t>Демонтаж и извозване на съществуващи детски съоръжения</t>
  </si>
  <si>
    <t>Демонтаж и извозване на съществуваща ограда на детска площадка</t>
  </si>
  <si>
    <t>Демонтаж и извозване на съществуващи метални перголи, пейки и кошчета</t>
  </si>
  <si>
    <t>Демонтаж и извозване на съществуващ парапет от бетонови елементи</t>
  </si>
  <si>
    <t>м3</t>
  </si>
  <si>
    <t>м2</t>
  </si>
  <si>
    <t>м'</t>
  </si>
  <si>
    <t>ПОДГОТВИТЕЛНИ РАБОТИ, РАЗВАЛЯНЕ И РАЗЧИСТВАНЕ</t>
  </si>
  <si>
    <t>Пешеходни алеи и площадки</t>
  </si>
  <si>
    <t>Изкоп за направа на легло за полагане на декоративни настилки</t>
  </si>
  <si>
    <t xml:space="preserve">Доставка, полагане и трамбоване на трошенокаменна основа  </t>
  </si>
  <si>
    <t>Доставка и монтаж на армирана мрежа А I-ф10, 200/200мм</t>
  </si>
  <si>
    <t>Доставка и полагане на бетон C20/25 d=12см за основа на настилка</t>
  </si>
  <si>
    <t>Доставка и полагане на изравнителен пласт циментов разтвор</t>
  </si>
  <si>
    <t>Доставка и полагане на плочи светлосив термолющен гранит 30х60х5см върху цим.лепило и фугиране</t>
  </si>
  <si>
    <t>Доставка и полагане на плочи светлосив термолющен гранит 40х90х5см за плочопътека върху пясъчно легло</t>
  </si>
  <si>
    <t>Доставка и полагане на плочи тъмносив термолющен гранит 30х60х5см в ивици върху цим.лепило и фугиране</t>
  </si>
  <si>
    <t>Доставка и полагане на плочи тъмносиви термолющен гранитни павета 10х10х5см върху цим.лепило и фугиране</t>
  </si>
  <si>
    <t>Доставка и полагане на тактилни плочи тъмносив гранит 30х60х5см върху цим.лепило и фугиране</t>
  </si>
  <si>
    <t xml:space="preserve">Доставка  и полагане на бетонни бордюри 18х35х50см върху бетонна основа от C12/15, вкл. необходимите земни работи и извозване излишната земна маса </t>
  </si>
  <si>
    <t>Доставка и полагане на плътен асфалтобетон за улици включително всички допълнителни работи вкл.битумен разлив за връзка</t>
  </si>
  <si>
    <t>т</t>
  </si>
  <si>
    <t xml:space="preserve">Доставка  и полагане  на бяла маркировъчна боя с добавка от перли за  пътна маркировка </t>
  </si>
  <si>
    <t>Стъпала</t>
  </si>
  <si>
    <t xml:space="preserve">Доставка, полагане и трамбоване на трошенокаменна основа за стъпала  </t>
  </si>
  <si>
    <t>Доставка, монтаж и демонтаж на кофраж за стъпала</t>
  </si>
  <si>
    <t xml:space="preserve">Доставка и полагане на армировъчна стомана </t>
  </si>
  <si>
    <t>кг</t>
  </si>
  <si>
    <t>Доставка и полагане на бетон C20/25 за стъпала</t>
  </si>
  <si>
    <t>Доставка и полагане на плочи светлосив термолющен  гранит 35х60х5см за стъпало с включено лепило  и фугиране</t>
  </si>
  <si>
    <t>Доставка и полагане на плочи тъмносив термолющен гранит 10х10х5см за плинт с включено лепило и фугиране</t>
  </si>
  <si>
    <t>Рампа</t>
  </si>
  <si>
    <t>Доставка и монтаж на парапет с Н =95см по детайл</t>
  </si>
  <si>
    <t>Декоративни стени</t>
  </si>
  <si>
    <t>Изграждане на бетонови стени по детайл с H = 0 - 60см с включени всички дейности</t>
  </si>
  <si>
    <t>Доставка и полагане на светлосив гранит 30х60х2см за облицовка на подпорни стени с включено лепило и фугиране</t>
  </si>
  <si>
    <t>Доставка, монтаж и демонтаж на кофраж за изграждане на бетонови декоративни елементи</t>
  </si>
  <si>
    <t>Доставка и полагане на армировъчна стомана кл.АIII, N8 за бетонови декоративни елементи</t>
  </si>
  <si>
    <t>Доставка и полагане на бетон C20/25 за изграждане на бетонови декоративни елементи</t>
  </si>
  <si>
    <t>Доставка и полагане на замазка за наклон</t>
  </si>
  <si>
    <t>Доставка и полагане на хидроизолация</t>
  </si>
  <si>
    <t>Доставка и полагане на плочи светлосив гранит 30х60х2см за облицовка на корито с включено лепило и фугиране</t>
  </si>
  <si>
    <t>Доставка и полагане на плочи светлосив гранит d=2см и размери по шаблон за облицовка на бетонови декоративни елементи с включено лепило и фугиране</t>
  </si>
  <si>
    <t>Детски площадки</t>
  </si>
  <si>
    <t>Доставка и полагане на разливна ударопоглъщаща настилка двуслойна- цветен EPDM - 1см и подложка от черен SBR - 6,5см с включено изграждане на бетонова основа d=10см за полагане на ударопоглъщаща настилка - бетон C20/25, армировъчна мрежа Ф6,5 10/10см</t>
  </si>
  <si>
    <t xml:space="preserve">Доставка и монтаж на метална ограда за детски площадки с Н =100см по детайл </t>
  </si>
  <si>
    <t>Ръчен изкоп за оформяне на  детски пясъчник</t>
  </si>
  <si>
    <t>Изграждане на бетонен борд на пясъчник (Ш 30см и В 50см) с включени всички дейности</t>
  </si>
  <si>
    <t>Доставка и полагане на геотекстил за пясъчник</t>
  </si>
  <si>
    <t>Доставка и полагане на промит и дезинфекциран пясък, фракция 0,2-2мм, без глинести частици</t>
  </si>
  <si>
    <t>Доставка, монтаж и демонтаж на кофраж за монолитни пейки</t>
  </si>
  <si>
    <t>Доставка и полагане на армировъчна стомана за монолитни пейки</t>
  </si>
  <si>
    <t>Доставка и полагане на бетон C20/25 за монолитни пейки</t>
  </si>
  <si>
    <t>Доставка и полагане на плочи светлосив гранит 50x50x5см с включено лепило</t>
  </si>
  <si>
    <t>Доставка и полагане на плочи светлосив гранит 24x50x2см с включено лепило</t>
  </si>
  <si>
    <t>Доставка и полагане на плочи тъмносив гранит 10x10x5см с включено лепило</t>
  </si>
  <si>
    <t>Изработване, доставка и монтаж на седалка 54х100см по детайл за монолитни пейки</t>
  </si>
  <si>
    <t>Изработване, доставка и монтаж на седалка 54х200см по детайл за монолитни пейки</t>
  </si>
  <si>
    <t>Изработване, доставка и монтаж на единични облегалки по детайл за монолитни пейки</t>
  </si>
  <si>
    <t>Изработване, доставка и монтаж на двойни облегалки по детакл за монолитни пейки</t>
  </si>
  <si>
    <t>Изработване, доставка и монтаж на пейки по детайл с включени изкоп, кофриране и изграждане на бетонов фундамент</t>
  </si>
  <si>
    <t>Изработване, доставка и монтаж на велосипедни стойки по детайл</t>
  </si>
  <si>
    <t>Изработване, доставка и монтаж на чешма-тип фонтанка по детайл</t>
  </si>
  <si>
    <t>Изработване, доставка и монтаж на кoшчета за отпадъци по детайл с включени изкоп, кофриране и изграждане на бетонов фундамент</t>
  </si>
  <si>
    <t>Доставка и полагане на бетон C20/25 за парапет</t>
  </si>
  <si>
    <t>Изграждане на постамент за паметник с включени изкоп, кофриране и изграждане на бетонов фундамент и облицовка от гранит по детайл</t>
  </si>
  <si>
    <t>Доставка и монтаж на предпазни решетки за дървета по детайл</t>
  </si>
  <si>
    <t>Детски съоръжения и обзавеждане</t>
  </si>
  <si>
    <t>Доставка и монтаж на двойна люлка по спецификация с включени изкоп, кофриране и изграждане на бетонови фундаменти</t>
  </si>
  <si>
    <t>Доставка и монтаж на комбинирано детско съоръжение по спецификация с включени изкоп, кофриране и изграждане на бетонови фундаменти</t>
  </si>
  <si>
    <t>Доставка и монтаж на тийнейджърска беседка по спецификация с включени изкоп, кофриране и изграждане на бетонови фундаменти</t>
  </si>
  <si>
    <t>Доставка и монтаж на мултифункционално спортно съоръжение с лост, успоредка и шведска стена по спецификация с включени изкоп, кофриране и изграждане на бетонови фундаменти</t>
  </si>
  <si>
    <t xml:space="preserve">Доставка и монтаж на тенис маса по спецификация </t>
  </si>
  <si>
    <t>Доставка и монтаж на информационна табела по спецификация с включени изкоп, кофриране и изграждане на бетонов фундамент</t>
  </si>
  <si>
    <t>Засаждане на сезонни цветя</t>
  </si>
  <si>
    <t>Acer platanoides 'Globosum' - 10/12, 200-250см</t>
  </si>
  <si>
    <t>Abies concolor-200-250см</t>
  </si>
  <si>
    <t>Tilia tomentosa-12/14, 250-300</t>
  </si>
  <si>
    <t>Cornus alba 'Sibirica Variegata'40-60см</t>
  </si>
  <si>
    <t>Cotinus coggygria 'Royal Purple'60-80см</t>
  </si>
  <si>
    <t xml:space="preserve"> Cotoneaster dammeri 20-30см</t>
  </si>
  <si>
    <t>Laurocerasus officinalis40-60см</t>
  </si>
  <si>
    <t>Цветя</t>
  </si>
  <si>
    <t>Сезонни цветя</t>
  </si>
  <si>
    <r>
      <t>м</t>
    </r>
    <r>
      <rPr>
        <vertAlign val="superscript"/>
        <sz val="10"/>
        <color theme="1"/>
        <rFont val="Franklin Gothic Medium"/>
        <family val="2"/>
        <charset val="204"/>
      </rPr>
      <t>2</t>
    </r>
  </si>
  <si>
    <t>Фонтан</t>
  </si>
  <si>
    <t>Доставка и полагане на червен пясъчник павета 7х7х7см върху цим.лепило и фугиране</t>
  </si>
  <si>
    <t>Доставка и полагане на плочи светлосив термолющен гранит 30х60х3см за съществуваща площадка пред читалището с включено лепило и фугиране</t>
  </si>
  <si>
    <t>Доставка и полагане на плочи тъмносив гранит 15х60х3см за облицовка борд на рампа с включено лепило и фугиране</t>
  </si>
  <si>
    <t>ПОЛИВНА СИСТЕМА</t>
  </si>
  <si>
    <t>VI</t>
  </si>
  <si>
    <t>Доставка на тръби и фитинги</t>
  </si>
  <si>
    <t>Разпръсквач "PGJ" 10 см , рег. сектор (40~360 º)+дюза,  1/2" вътр. Резба</t>
  </si>
  <si>
    <t>Разпръсквач "Pro‐Spray"  10 cm</t>
  </si>
  <si>
    <t>Дюза "МР 1000", радиус 2.5 ‐ 4.6 м., рег. сектор (90~210 º)</t>
  </si>
  <si>
    <t>Дюза "МР Corner", радиус 3.6 ‐ 4.5 м., рег. сектор (45~105 º)</t>
  </si>
  <si>
    <t>Дюза "МР 1000", радиус 2.5 ‐ 4.6 м., рег. сектор (210~270 º)</t>
  </si>
  <si>
    <t>Дюза "МР 1000", радиус 2.5 ‐ 4.6 м., фикс. сектор 360 º</t>
  </si>
  <si>
    <t>Коляно 1/2" коничен накрайник Ф16</t>
  </si>
  <si>
    <t>Коляно 3/4" коничен накрайник Ф16</t>
  </si>
  <si>
    <t>Тръба Ф16мм(12.5вътрешен)-5.5 атм./30m</t>
  </si>
  <si>
    <t>м</t>
  </si>
  <si>
    <t>Клапан електромагнитен "PGV"‐ 1"Ж/ без рег.на дебита със соленоид на 24V/AC</t>
  </si>
  <si>
    <t>Клапан електромагнитен "PGV"‐ 1"Ж/ сд рег.на дебита със соленоид на 24V/AC</t>
  </si>
  <si>
    <t>Шахта напояване "RZWS"46 см. и капак с дюза PCB25</t>
  </si>
  <si>
    <t>Програматор външен монтаж "XC Hybrid" ‐ 12 станции/  9V батерия, метална кутия</t>
  </si>
  <si>
    <t>Датчик за дъжд "RAIN‐CLICK"+ 7,6 m  ел. Кабел</t>
  </si>
  <si>
    <t>Колектор за клапани 2‐пътен / холендров 1"Ж</t>
  </si>
  <si>
    <t>Колектор за клапани 3‐пътен / холендров 1"Ж</t>
  </si>
  <si>
    <t>Тапа / холендър 1"Ж</t>
  </si>
  <si>
    <t>Муфа / холендър 1"Ж х 1"Ж</t>
  </si>
  <si>
    <t>Нипел с уплътнение 1"</t>
  </si>
  <si>
    <t>Хидроизолираща връзка  за ел. кабел </t>
  </si>
  <si>
    <t>Шахта за водовземане, кръгла Ø21 със сферичен кран 3/4" стомана</t>
  </si>
  <si>
    <t>Шахта за клапани  12" B/G, правоъгълна / 28 x 41 x h=33 cm, със  заключваща дръжка</t>
  </si>
  <si>
    <t>Шахта за клапани, кръгла Ø25 H=261 mm B/G  със заключваща се дръжка</t>
  </si>
  <si>
    <t>Доставка на специализирани продукти за напояване</t>
  </si>
  <si>
    <t xml:space="preserve">Капков маркуч Ø16mm черен/ 0,3cm /  2 l/h  </t>
  </si>
  <si>
    <t>Фитинги за капков маркуч</t>
  </si>
  <si>
    <t>Колче фиксиращо РЕ Ø16 за капков маркуч</t>
  </si>
  <si>
    <t>Доставка на контролер и окабеляване</t>
  </si>
  <si>
    <t>Ел. кабел "ШВПС" 3х1.5 мм</t>
  </si>
  <si>
    <t>Ел. кабел "ШВПС" 4х1.5 мм</t>
  </si>
  <si>
    <t>Гофрирана тръба Ф16</t>
  </si>
  <si>
    <t>Обсадни тръби ПВЦ Ф70</t>
  </si>
  <si>
    <t>Монтажни работи</t>
  </si>
  <si>
    <t>Трасировъчни работи- трасировка на разпръсквачи</t>
  </si>
  <si>
    <t>Ръчен изкоп/насип на раншея за полагане на тръби</t>
  </si>
  <si>
    <t>Монтажни работи на  тръби, фитинги и специализиран продукт, контролер и окабеляване</t>
  </si>
  <si>
    <t>общо за VI:</t>
  </si>
  <si>
    <t>Филтър  мрежест 1" М / 120Mesh</t>
  </si>
  <si>
    <t>PЕ Адаптор PN10 Ø40 х 1"М</t>
  </si>
  <si>
    <t>PЕ Адаптор  PN10 Ø32 х 1"М</t>
  </si>
  <si>
    <t>PЕ Адаптор  PN10 Ø32 х 1"Ж</t>
  </si>
  <si>
    <t>PЕ Тройник   PN10 Ø40</t>
  </si>
  <si>
    <t>PЕ Тройник   PN10 Ø32</t>
  </si>
  <si>
    <t>PЕ Коляно  PN10 Ø40</t>
  </si>
  <si>
    <t>PЕ Коляно  PN10 Ø32</t>
  </si>
  <si>
    <t>PЕ Коляно  PN10 Ø32 х 3/4"Ж</t>
  </si>
  <si>
    <t>PЕ Водовземна скоба  PN10 Ø32 x 3/4"</t>
  </si>
  <si>
    <t>ПЕВП Тръба Ф32 SDR17 / PN10 </t>
  </si>
  <si>
    <t>ПЕВП Тръба Ф40 SDR17 / PN10</t>
  </si>
  <si>
    <t>Редуктивен нипел РЕ 1" х 3/4"</t>
  </si>
  <si>
    <t>PЕ Коляно  PN10 Ø40 х 1"Ж</t>
  </si>
  <si>
    <t>Acer platanoides 'Crimson King'-10/12, 250-300</t>
  </si>
  <si>
    <t>Catalpa bignonioides -250-300</t>
  </si>
  <si>
    <t>Crataegus laevigata 'Paul's Scarlet' -200-250см</t>
  </si>
  <si>
    <t>Fraxinus excelsior-350-400см</t>
  </si>
  <si>
    <t>Ginko biloba-350-400см</t>
  </si>
  <si>
    <t>Platanus acerifolia - -350-400см</t>
  </si>
  <si>
    <t>Juniperus chinensis 'Hetzii Glauca' 20-30см</t>
  </si>
  <si>
    <t>Juniperus horizontalis "Andora compacta" 20-30см</t>
  </si>
  <si>
    <t>Juniperus horizontalis "Blue chip" 20-30см</t>
  </si>
  <si>
    <t>Cedrus atlantica-200-250см</t>
  </si>
  <si>
    <t>Sequoiadendron giganteum-200-250см</t>
  </si>
  <si>
    <t>Euonymus fortunei 'Minimus' 10-20</t>
  </si>
  <si>
    <t>Hydrangea hortensis40-60см</t>
  </si>
  <si>
    <t>Hypericum calycinum10-20см</t>
  </si>
  <si>
    <t>Lligustrum ovalifolium40-60см</t>
  </si>
  <si>
    <t>Physocarpus opulifolius 'Gold' 40-60см</t>
  </si>
  <si>
    <t>Spiraea japonica''Gold Flame''30-40см</t>
  </si>
  <si>
    <t>Spiraea x vanhouttei40-60см</t>
  </si>
  <si>
    <t>Vinca minor10-20см</t>
  </si>
  <si>
    <t>Lonicera pileata 20-30см</t>
  </si>
  <si>
    <t>Hemerocallis fulva</t>
  </si>
  <si>
    <t>Засаждане на двуредов жив плет в траншея</t>
  </si>
  <si>
    <t>Доставка и монтаж на сфера за катерене по спецификация с включени изкоп, кофриране и изграждане на бетонови фундаменти</t>
  </si>
  <si>
    <t>Доставка и монтаж на катерушка по спецификация с включени изкоп, кофриране и изграждане на бетонови фундаменти</t>
  </si>
  <si>
    <t>Доставка и монтаж на комбинирано детско съоръжение "Кораб" по спецификация с включени изкоп, кофриране и изграждане на бетонови фундаменти</t>
  </si>
  <si>
    <t xml:space="preserve">Изработване, доставка и монтаж на модулен метален парапет по детайл </t>
  </si>
  <si>
    <t>Доставка и монтаж на дървени елементи за сядане върху борд на пясъчник</t>
  </si>
  <si>
    <t>Доставка и монтаж на метална врата за детски площадки с Н =100см и ширина 100см</t>
  </si>
  <si>
    <t>Доставка и полагане на подложен бетон C16/20 за монолитни пейки</t>
  </si>
  <si>
    <t>Изработване, доставка и монтажа на гравирани метални дъски за шах 40х40</t>
  </si>
  <si>
    <t>Изработване, доставка и монтаж на пергола по детайл с включен изкоп и изграждане на бетонови фундаменти</t>
  </si>
  <si>
    <t>Ръчен изкоп</t>
  </si>
  <si>
    <r>
      <t>м</t>
    </r>
    <r>
      <rPr>
        <vertAlign val="superscript"/>
        <sz val="11"/>
        <color indexed="8"/>
        <rFont val="Calibri"/>
        <family val="2"/>
        <charset val="204"/>
      </rPr>
      <t>3</t>
    </r>
  </si>
  <si>
    <t>Механизиран изкоп</t>
  </si>
  <si>
    <t>Обратен насип</t>
  </si>
  <si>
    <t>Извозване излишна земна маса</t>
  </si>
  <si>
    <t>ИЗКОП,НАСИП</t>
  </si>
  <si>
    <t>ПОДЛОЖЕН БЕТОН</t>
  </si>
  <si>
    <t>Доставка и полагане на подложен бетон С12/15</t>
  </si>
  <si>
    <t>КОФРАЖНИ РАБОТИ</t>
  </si>
  <si>
    <t xml:space="preserve">Кофраж фундаменти </t>
  </si>
  <si>
    <r>
      <t>м</t>
    </r>
    <r>
      <rPr>
        <vertAlign val="superscript"/>
        <sz val="11"/>
        <color indexed="8"/>
        <rFont val="Calibri"/>
        <family val="2"/>
        <charset val="204"/>
      </rPr>
      <t>2</t>
    </r>
  </si>
  <si>
    <t>Кофраж колони и стени</t>
  </si>
  <si>
    <t>Кофраж греди</t>
  </si>
  <si>
    <t>Кофраж плоча</t>
  </si>
  <si>
    <t>БЕТОН</t>
  </si>
  <si>
    <t>Доставка и полагане на бетон  С20/25 за основи</t>
  </si>
  <si>
    <t>Доставка и полагане на бетон  колони и стени С20/25</t>
  </si>
  <si>
    <t>Доставка и полагане на бетон греди С20/25</t>
  </si>
  <si>
    <t>Доставка и полагане на бетон за плочи С20/25</t>
  </si>
  <si>
    <t>АРМИРОВКА</t>
  </si>
  <si>
    <t>Доставка и монтаж на армировка В235 ф6,5</t>
  </si>
  <si>
    <t>Доставка и монтаж на армировка В235 ф8</t>
  </si>
  <si>
    <t>Доставка и монтаж на армировка В235 ф10</t>
  </si>
  <si>
    <t>Доставка и монтаж на армировка В420 N10</t>
  </si>
  <si>
    <t>Доставка и монтаж на армировка В420 N14</t>
  </si>
  <si>
    <t>Доставка и монтаж на армировка В420 N16</t>
  </si>
  <si>
    <t>Доставка и монтаж на армировка В420 N18</t>
  </si>
  <si>
    <t>Доставка и монтаж на армировка В420 N20</t>
  </si>
  <si>
    <t>Парково осветление</t>
  </si>
  <si>
    <t xml:space="preserve">Доставка, монтаж и присъединяване към ел. мрежа на електромерно табло  по схема </t>
  </si>
  <si>
    <t>бр.</t>
  </si>
  <si>
    <t xml:space="preserve">Доставка и монтаж на ел. табло  по схема </t>
  </si>
  <si>
    <t>Направа на заземление с преходно съпротивление на заземлението R≤10Ω с 3бр. Колове от поцинкована стомана 63/63/5мм</t>
  </si>
  <si>
    <t>Направа на заземление с преходно съпротивление на заземлението R≤30Ω с 1бр. Колове от поцинкована стомана 63/63/5мм</t>
  </si>
  <si>
    <t>Доставка, монтаж и свързване на осветително тяло с LED светлоизточник 35W IP65, комплект със стълб с височина 3.5м, с включена разклонителна кутия, окабеляване и направа на фундамент</t>
  </si>
  <si>
    <t>Трасиране на кабелна линия</t>
  </si>
  <si>
    <t>Направа на изкоп с размери 80/40см</t>
  </si>
  <si>
    <t>Доставка на пясък и направа на пясъчна подложка на изкоп</t>
  </si>
  <si>
    <t>Доставка и полагане на гъвкави дебелостенни HDPE тръби Ф42мм</t>
  </si>
  <si>
    <t>Доставка и полагане на гъвкави дебелостенни HDPE тръби Ф23мм</t>
  </si>
  <si>
    <t>Полагане на сигнална ПВХ лента</t>
  </si>
  <si>
    <t>Зариване и машинно трамбоване на изкоп</t>
  </si>
  <si>
    <t>Доставка и изтегляне в тръба на кабел СВТ 4х10мм2</t>
  </si>
  <si>
    <t>Доставка и изтегляне в тръба на кабел СВТ 4х6мм2</t>
  </si>
  <si>
    <t>Доставка и изтегляне в тръба на кабел СВТ 5х1.5мм2</t>
  </si>
  <si>
    <t>Доставка и изтегляне на кабел NYY 7х1.5мм2</t>
  </si>
  <si>
    <t>Доставка, монтаж и свързване на oсветително тяло за вграждане в земя с LED светлоизточник 20W IP68</t>
  </si>
  <si>
    <t>Помпено</t>
  </si>
  <si>
    <t xml:space="preserve">Доставка и монтаж и програмиране на ел. табло по схема </t>
  </si>
  <si>
    <t>Доставка и монтаж на метална скара 10/10</t>
  </si>
  <si>
    <t>Доставка и полагане на гъвкави метални тръби Ф32мм</t>
  </si>
  <si>
    <t>Доставка и полагане на гъвкави метални тръби Ф23мм</t>
  </si>
  <si>
    <t>Доставка и полагане на гъвкави метални тръби Ф16мм</t>
  </si>
  <si>
    <t>Доставка и изтегляне на кабел СВТ 5х4мм2</t>
  </si>
  <si>
    <t>Доставка и изтегляне на кабел СВТ 5х2.5мм2</t>
  </si>
  <si>
    <t>Доставка и изтегляне на кабел СВТ 5х1.5мм2</t>
  </si>
  <si>
    <t>Доставка и изтегляне на кабел СВТ 3х1.5мм2</t>
  </si>
  <si>
    <t>Доставка и изтегляне на кабел СВТ 2х1.5мм2</t>
  </si>
  <si>
    <t>Доставка и изтегляне на кабел СВТ 3х1.0мм2</t>
  </si>
  <si>
    <t>Доставка и изтегляне на кабел ШВПС 2х0.75мм2</t>
  </si>
  <si>
    <t>Доставка, монтаж и свързване на осветително тяло с LED светлоизточник 26W IP44 24V</t>
  </si>
  <si>
    <t>Доставка, монтаж и свързване на ключ обикновен IP44 открит монтаж</t>
  </si>
  <si>
    <t>Доставка и полагане на гъвкави дебелостенни HDPE тръби Ф23мм в бетона преди неговото изливане</t>
  </si>
  <si>
    <t>Доставка, монтаж и свързване на LED RGB светлодиоди 6W IP68</t>
  </si>
  <si>
    <t>Доставка и изтегляне в тръба на Кабел NYY 7x1,5mm²</t>
  </si>
  <si>
    <t>ПРОТИВОПОЖАРЕН ХИДРАНТ</t>
  </si>
  <si>
    <t>Доставка и монтаж на универсална водовземна скоба 400/80</t>
  </si>
  <si>
    <t>Изкоп за противопожарен площадков водопровод</t>
  </si>
  <si>
    <t>Доставка и полагане на пясък за пясъчна възглавница  10см</t>
  </si>
  <si>
    <t xml:space="preserve">Обратно засипване на водопровода с пясък до 20 см от теме тръба </t>
  </si>
  <si>
    <t xml:space="preserve">Доставка и монтаж на тръба РЕ Ø90/PN 10 </t>
  </si>
  <si>
    <t>Укрепване на изкоп</t>
  </si>
  <si>
    <t>Обратно засипване с обратен насип</t>
  </si>
  <si>
    <t>Доставка и монтаж на детекторна лента</t>
  </si>
  <si>
    <t>СКФ80 -комплект с шиш и охран.гарнитура</t>
  </si>
  <si>
    <t>Фланцов накрайник ф90/10атм</t>
  </si>
  <si>
    <t>Свободен фланец ф90</t>
  </si>
  <si>
    <t>Fпарче Ф80 /1м</t>
  </si>
  <si>
    <t>ПХ 70/80</t>
  </si>
  <si>
    <t>Бетонов блок</t>
  </si>
  <si>
    <r>
      <t>Коляно  Ф90/90</t>
    </r>
    <r>
      <rPr>
        <i/>
        <sz val="10"/>
        <rFont val="Calibri"/>
        <family val="2"/>
        <charset val="204"/>
      </rPr>
      <t>°</t>
    </r>
  </si>
  <si>
    <r>
      <t>Коляно  Ф90/45</t>
    </r>
    <r>
      <rPr>
        <i/>
        <sz val="10"/>
        <rFont val="Calibri"/>
        <family val="2"/>
        <charset val="204"/>
      </rPr>
      <t>°</t>
    </r>
  </si>
  <si>
    <t>Дезинфекция на водопровод</t>
  </si>
  <si>
    <t>м³</t>
  </si>
  <si>
    <r>
      <t>м</t>
    </r>
    <r>
      <rPr>
        <i/>
        <sz val="10"/>
        <color indexed="8"/>
        <rFont val="Calibri"/>
        <family val="2"/>
        <charset val="204"/>
      </rPr>
      <t>²</t>
    </r>
  </si>
  <si>
    <t>КОНТРОЛЕН ВОДОМЕРЕН ВЪЗЕЛ</t>
  </si>
  <si>
    <r>
      <t xml:space="preserve">Доставка и монтаж на спирателен кран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2''</t>
    </r>
  </si>
  <si>
    <t>Доставка и монтаж на мрежест филтър ø2''</t>
  </si>
  <si>
    <r>
      <t>Доставка и монтаж на водомер 10m</t>
    </r>
    <r>
      <rPr>
        <sz val="10"/>
        <color indexed="8"/>
        <rFont val="Calibri"/>
        <family val="2"/>
        <charset val="204"/>
      </rPr>
      <t>³</t>
    </r>
  </si>
  <si>
    <r>
      <t xml:space="preserve">Доставка и монтаж на обратна клапа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2''</t>
    </r>
  </si>
  <si>
    <r>
      <t xml:space="preserve">Доставка и монтаж на спирателен кран с изпразнител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2''</t>
    </r>
  </si>
  <si>
    <t>ПЛОЩАДКОВ ВОДОПРОВОД</t>
  </si>
  <si>
    <t>Изкоп за водопровод с ширина 0.80 м и дълбочина до 1,50м</t>
  </si>
  <si>
    <t>Доставка и монтаж на тръба РЕHDØ63/PN 10</t>
  </si>
  <si>
    <t>Доставка и монтаж на тръба РЕHDØ25/PN 10</t>
  </si>
  <si>
    <r>
      <t>м</t>
    </r>
    <r>
      <rPr>
        <sz val="10"/>
        <color indexed="8"/>
        <rFont val="Calibri"/>
        <family val="2"/>
        <charset val="204"/>
      </rPr>
      <t>²</t>
    </r>
  </si>
  <si>
    <t>Дезинфекция водопровод</t>
  </si>
  <si>
    <t>Опорни блокове</t>
  </si>
  <si>
    <t>ПЛОЩАДКОВА КАНАЛИЗАЦИЯ</t>
  </si>
  <si>
    <t>ИНСТАЛАЦИЯ ФОНТАН</t>
  </si>
  <si>
    <t>Изкоп за канализация с ширина 1,0 м и дълбочина до 2.60м</t>
  </si>
  <si>
    <t xml:space="preserve">Обратно засипване на канализация с пясък до 20 см от теме тръба </t>
  </si>
  <si>
    <t xml:space="preserve">Доставка и монтаж на тръба РVCØ160 </t>
  </si>
  <si>
    <t>Доставка и монтаж на тройник Ø160</t>
  </si>
  <si>
    <t>Доставка и монтаж на тръба РVCØ110</t>
  </si>
  <si>
    <t>Доставка и монтаж на сигнална лента</t>
  </si>
  <si>
    <t>Доставка и монтаж на тръба PVCØ200</t>
  </si>
  <si>
    <t>Доставка и монтаж на тройник Ø160/110</t>
  </si>
  <si>
    <t>Доставка и монтаж на тройник Ø160/160</t>
  </si>
  <si>
    <t>Доставка и монтаж на тройник Ø200/160</t>
  </si>
  <si>
    <r>
      <t>Доставка и монтаж на дъга 30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160</t>
    </r>
  </si>
  <si>
    <t>РШ 400</t>
  </si>
  <si>
    <t>РШ 1000 дълбочина до 2.65м</t>
  </si>
  <si>
    <t xml:space="preserve">Доставка и монтаж на улей B=0.3m с отводнителна решетка </t>
  </si>
  <si>
    <t>Водосъбирателна шахта</t>
  </si>
  <si>
    <t>Съоръжения за поливна система</t>
  </si>
  <si>
    <t>Изкоп, доставка и монтаж, обратно засипване на резервоар /усилен полипропилен/ 6.5куб.м. с телескопична шахта</t>
  </si>
  <si>
    <t>Доставка и монтаж на тръба РЕHDØ50/PN 16</t>
  </si>
  <si>
    <t>Доставка и монтаж на тръба РЕHDØ40/PN 16</t>
  </si>
  <si>
    <t>Доставка и монтаж на спирателен кран с поплавък 1 1/2''</t>
  </si>
  <si>
    <t>Доставка и монтаж на предфилтър за помпа /до 6m³/h/</t>
  </si>
  <si>
    <t>Доставка и монтаж на помпа за поливна система  Q=4m³/h H=40m</t>
  </si>
  <si>
    <t>Доставка и монтаж на електронен пресостат</t>
  </si>
  <si>
    <t>Преход 1''/Ø40</t>
  </si>
  <si>
    <t>Обратна клапа Ø40</t>
  </si>
  <si>
    <t>Спирателен кран Ø40</t>
  </si>
  <si>
    <t>Спирателен кран Ø50</t>
  </si>
  <si>
    <t xml:space="preserve">Изкоп за тръбопроводи </t>
  </si>
  <si>
    <t>Доставка и монтаж на тръба РЕHDØ63/PN 16</t>
  </si>
  <si>
    <t>Доставка и монтаж на тръба РЕHDØ75/PN 16</t>
  </si>
  <si>
    <t>Доставка и монтаж на тръба РЕHDØ90/PN 16</t>
  </si>
  <si>
    <t>Доставка и монтаж на тръба РЕHDØ110/PN 16</t>
  </si>
  <si>
    <t>Доставка и монтаж на тръба РЕHDØ125/PN 16</t>
  </si>
  <si>
    <r>
      <t>Помпа с предфилтър за група дюзи 1 с параметри Q=17.7m</t>
    </r>
    <r>
      <rPr>
        <sz val="10"/>
        <color indexed="8"/>
        <rFont val="Calibri"/>
        <family val="2"/>
        <charset val="204"/>
      </rPr>
      <t>³</t>
    </r>
    <r>
      <rPr>
        <sz val="10"/>
        <color indexed="8"/>
        <rFont val="Verdana"/>
        <family val="2"/>
        <charset val="204"/>
      </rPr>
      <t>/h H=22m</t>
    </r>
  </si>
  <si>
    <r>
      <t>Помпа с предфилтър за група дюзи 2 с параметри Q=90m</t>
    </r>
    <r>
      <rPr>
        <sz val="10"/>
        <color indexed="8"/>
        <rFont val="Calibri"/>
        <family val="2"/>
        <charset val="204"/>
      </rPr>
      <t>³</t>
    </r>
    <r>
      <rPr>
        <sz val="10"/>
        <color indexed="8"/>
        <rFont val="Verdana"/>
        <family val="2"/>
        <charset val="204"/>
      </rPr>
      <t>/h H=13.7m</t>
    </r>
  </si>
  <si>
    <r>
      <t>Помпа с предфилтър за група дюзи 3 с параметри Q=37m</t>
    </r>
    <r>
      <rPr>
        <sz val="10"/>
        <color indexed="8"/>
        <rFont val="Calibri"/>
        <family val="2"/>
        <charset val="204"/>
      </rPr>
      <t>³</t>
    </r>
    <r>
      <rPr>
        <sz val="10"/>
        <color indexed="8"/>
        <rFont val="Verdana"/>
        <family val="2"/>
        <charset val="204"/>
      </rPr>
      <t>/h H=14.5m</t>
    </r>
  </si>
  <si>
    <r>
      <t>Помпа с предфилтър за група дюзи 4 с параметри Q=58m</t>
    </r>
    <r>
      <rPr>
        <sz val="10"/>
        <color indexed="8"/>
        <rFont val="Calibri"/>
        <family val="2"/>
        <charset val="204"/>
      </rPr>
      <t>³</t>
    </r>
    <r>
      <rPr>
        <sz val="10"/>
        <color indexed="8"/>
        <rFont val="Verdana"/>
        <family val="2"/>
        <charset val="204"/>
      </rPr>
      <t>/h H=13.8m</t>
    </r>
  </si>
  <si>
    <t>Спирателен кран Ø63</t>
  </si>
  <si>
    <t>Спирателен кран Ø90</t>
  </si>
  <si>
    <t>Спирателен кран Ø110</t>
  </si>
  <si>
    <t>Спирателен кран Ø125</t>
  </si>
  <si>
    <t>Обратна клапа Ø50</t>
  </si>
  <si>
    <t>Обратна клапа Ø63</t>
  </si>
  <si>
    <t>Обратна клапа Ø75</t>
  </si>
  <si>
    <t>Обратна клапа Ø90</t>
  </si>
  <si>
    <t>Обратна клапа Ø110</t>
  </si>
  <si>
    <t>Обратна клапа Ø125</t>
  </si>
  <si>
    <r>
      <t>Доставка и монтаж на дъга 45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ø32</t>
    </r>
  </si>
  <si>
    <r>
      <t>Доставка и монтаж на дъга 45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63</t>
    </r>
  </si>
  <si>
    <r>
      <t>Доставка и монтаж на дъга 45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75</t>
    </r>
  </si>
  <si>
    <r>
      <t>Доставка и монтаж на дъга 45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90</t>
    </r>
  </si>
  <si>
    <r>
      <t>Доставка и монтаж на дъга 45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110</t>
    </r>
  </si>
  <si>
    <r>
      <t>Доставка и монтаж на дъга 30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63</t>
    </r>
  </si>
  <si>
    <r>
      <t>Доставка и монтаж на дъга 30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90</t>
    </r>
  </si>
  <si>
    <r>
      <t>Доставка и монтаж на дъга 30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110</t>
    </r>
  </si>
  <si>
    <r>
      <t>Доставка и монтаж на дъга 30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125</t>
    </r>
  </si>
  <si>
    <r>
      <t xml:space="preserve">Доставка и монтаж на тройник редуктивен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63/32</t>
    </r>
  </si>
  <si>
    <r>
      <t xml:space="preserve">Доставка и монтаж на тройник редуктивен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75/50</t>
    </r>
  </si>
  <si>
    <r>
      <t xml:space="preserve">Доставка и монтаж на редуктив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50/32</t>
    </r>
  </si>
  <si>
    <r>
      <t xml:space="preserve">Доставка и монтаж на тройник редуктивен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90/63</t>
    </r>
  </si>
  <si>
    <r>
      <t xml:space="preserve">Доставка и монтаж на редуктив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Verdana"/>
        <family val="2"/>
        <charset val="204"/>
      </rPr>
      <t>63/50</t>
    </r>
  </si>
  <si>
    <r>
      <t xml:space="preserve">Доставка и монтаж на тройник </t>
    </r>
    <r>
      <rPr>
        <sz val="10"/>
        <color indexed="8"/>
        <rFont val="Calibri"/>
        <family val="2"/>
        <charset val="204"/>
      </rPr>
      <t>ø63</t>
    </r>
  </si>
  <si>
    <r>
      <t xml:space="preserve">Доставка и монтаж на тройник </t>
    </r>
    <r>
      <rPr>
        <sz val="10"/>
        <color indexed="8"/>
        <rFont val="Calibri"/>
        <family val="2"/>
        <charset val="204"/>
      </rPr>
      <t>ø75</t>
    </r>
  </si>
  <si>
    <r>
      <t xml:space="preserve">Доставка и монтаж на тройник </t>
    </r>
    <r>
      <rPr>
        <sz val="10"/>
        <color indexed="8"/>
        <rFont val="Calibri"/>
        <family val="2"/>
        <charset val="204"/>
      </rPr>
      <t>ø90</t>
    </r>
  </si>
  <si>
    <r>
      <t xml:space="preserve">Доставка и монтаж на тройник </t>
    </r>
    <r>
      <rPr>
        <sz val="10"/>
        <color indexed="8"/>
        <rFont val="Calibri"/>
        <family val="2"/>
        <charset val="204"/>
      </rPr>
      <t>ø110</t>
    </r>
  </si>
  <si>
    <r>
      <t xml:space="preserve">Доставка и монтаж на тройник </t>
    </r>
    <r>
      <rPr>
        <sz val="10"/>
        <color indexed="8"/>
        <rFont val="Calibri"/>
        <family val="2"/>
        <charset val="204"/>
      </rPr>
      <t>ø125</t>
    </r>
  </si>
  <si>
    <r>
      <t xml:space="preserve">Доставка и монтаж на коляно </t>
    </r>
    <r>
      <rPr>
        <sz val="10"/>
        <color indexed="8"/>
        <rFont val="Calibri"/>
        <family val="2"/>
        <charset val="204"/>
      </rPr>
      <t>ø63</t>
    </r>
  </si>
  <si>
    <r>
      <t xml:space="preserve">Доставка и монтаж на коляно </t>
    </r>
    <r>
      <rPr>
        <sz val="10"/>
        <color indexed="8"/>
        <rFont val="Calibri"/>
        <family val="2"/>
        <charset val="204"/>
      </rPr>
      <t>ø90</t>
    </r>
  </si>
  <si>
    <r>
      <t xml:space="preserve">Доставка и монтаж на коляно </t>
    </r>
    <r>
      <rPr>
        <sz val="10"/>
        <color indexed="8"/>
        <rFont val="Calibri"/>
        <family val="2"/>
        <charset val="204"/>
      </rPr>
      <t>ø110</t>
    </r>
  </si>
  <si>
    <r>
      <t xml:space="preserve">Доставка и монтаж на коляно </t>
    </r>
    <r>
      <rPr>
        <sz val="10"/>
        <color indexed="8"/>
        <rFont val="Calibri"/>
        <family val="2"/>
        <charset val="204"/>
      </rPr>
      <t>ø125</t>
    </r>
  </si>
  <si>
    <t>Магнет вентил с нивосигнализатор и командно табло Ø1 1/2''</t>
  </si>
  <si>
    <t>Дюза 1 GEYSER 60T 2 '' с параметри H= 6 m Q=17.7m³/h</t>
  </si>
  <si>
    <t>Дюза 2 CASCADE 70t 1 1/2'' с параметри H= 2 m Q=7.44m³/h</t>
  </si>
  <si>
    <t>Спирателен кран Ø1 1/2''</t>
  </si>
  <si>
    <t>Дюза 3 CASCADE 50T 1'' с параметри H= 1.5 m Q=3.06m³/h</t>
  </si>
  <si>
    <t>Дюза 4 SCHAUMRSPRUDLER 35-10E 1 '' с параметри H= 1 m Q=4.8m³/h</t>
  </si>
  <si>
    <t>Спирателен кран Ø1''</t>
  </si>
  <si>
    <t>Доставка и монтаж на Дюза вливна 2''</t>
  </si>
  <si>
    <t>Доставка и монтаж на Дънен смукател Ø90</t>
  </si>
  <si>
    <t>Доставка и монтаж на Дънен смукател Ø110</t>
  </si>
  <si>
    <t>Доставка и монтаж на Дънен смукател Ø125</t>
  </si>
  <si>
    <t>Доставка и монтаж на Подов сифон Ø100</t>
  </si>
  <si>
    <t>Филтър Ø615 c шестходов вентил , холендрови връзки, манометър и обезвъздушителен клапан</t>
  </si>
  <si>
    <t>Пълнител за филтър със специфична грапава зърнена структура,  допълнително увеличаваща филтриращата площ.</t>
  </si>
  <si>
    <t>Доставка и монтаж на тръба РVCØ160</t>
  </si>
  <si>
    <r>
      <t>Доставка и монтаж на дъга РVCØ160 45</t>
    </r>
    <r>
      <rPr>
        <sz val="10"/>
        <color indexed="8"/>
        <rFont val="Calibri"/>
        <family val="2"/>
        <charset val="204"/>
      </rPr>
      <t>°</t>
    </r>
  </si>
  <si>
    <t>Доставка и монтаж на  спирателен кран Ø160</t>
  </si>
  <si>
    <t>Доставка и монтаж на  обратна клапа Ø160</t>
  </si>
  <si>
    <t>Доставка и монтаж на  дъга Ø160</t>
  </si>
  <si>
    <t>Доставка и монтаж на  намалител Ø160/110</t>
  </si>
  <si>
    <t>Доставка и монтаж на  намалител Ø110/50</t>
  </si>
  <si>
    <t>Скимер</t>
  </si>
  <si>
    <t>Автоматика с котролно табло за настройки на включване и изключване на помпи</t>
  </si>
  <si>
    <t>Общо без ДДС:</t>
  </si>
  <si>
    <t>ДДС:</t>
  </si>
  <si>
    <t>Общо с ДДС:</t>
  </si>
  <si>
    <t xml:space="preserve">ОБЕКТ:ОБЕКТ: ПЪРВА ЗОНА  - ЦЕНТЪР НА ГРАД МАДАН И ПРОСТРАНСТВОТО НАД РЕКАТА 
ПОДОБЕКТ: „РЕКОНСТРУКЦИЯ НА ЦЕНТРАЛЕН ПЛОЩАД ГРАД МАДАН”.
</t>
  </si>
  <si>
    <r>
      <t>Участник:</t>
    </r>
    <r>
      <rPr>
        <sz val="12"/>
        <rFont val="Calibri"/>
        <family val="2"/>
        <charset val="204"/>
      </rPr>
      <t xml:space="preserve"> ............................................</t>
    </r>
  </si>
  <si>
    <r>
      <t xml:space="preserve">                 </t>
    </r>
    <r>
      <rPr>
        <i/>
        <sz val="12"/>
        <color indexed="23"/>
        <rFont val="Calibri"/>
        <family val="2"/>
        <charset val="204"/>
      </rPr>
      <t xml:space="preserve"> (име, подпис и печат)</t>
    </r>
  </si>
  <si>
    <r>
      <t>Засаждане,</t>
    </r>
    <r>
      <rPr>
        <sz val="10"/>
        <color rgb="FFFF0000"/>
        <rFont val="Franklin Gothic Medium"/>
        <family val="2"/>
        <charset val="204"/>
      </rPr>
      <t xml:space="preserve"> укрепване и ограждане</t>
    </r>
    <r>
      <rPr>
        <sz val="10"/>
        <color theme="1"/>
        <rFont val="Franklin Gothic Medium"/>
        <family val="2"/>
        <charset val="204"/>
      </rPr>
      <t xml:space="preserve"> едр.игл.дървета над 2,00м.  дупки 120/120/120 екз. видове- ср.почви</t>
    </r>
  </si>
  <si>
    <r>
      <t xml:space="preserve">Засаждане, </t>
    </r>
    <r>
      <rPr>
        <sz val="10"/>
        <color rgb="FFFF0000"/>
        <rFont val="Franklin Gothic Medium"/>
        <family val="2"/>
        <charset val="204"/>
      </rPr>
      <t>укрепване и ограждане</t>
    </r>
    <r>
      <rPr>
        <sz val="10"/>
        <color theme="1"/>
        <rFont val="Franklin Gothic Medium"/>
        <family val="2"/>
        <charset val="204"/>
      </rPr>
      <t xml:space="preserve"> и укрепване сред.шир.дървета 3,00-3,50м диам.4-6см дупки 90/90/90 средни почви</t>
    </r>
  </si>
  <si>
    <r>
      <t>Засаждане,</t>
    </r>
    <r>
      <rPr>
        <sz val="10"/>
        <color rgb="FFFF0000"/>
        <rFont val="Franklin Gothic Medium"/>
        <family val="2"/>
        <charset val="204"/>
      </rPr>
      <t xml:space="preserve"> укрепване и ограждане</t>
    </r>
    <r>
      <rPr>
        <sz val="10"/>
        <color theme="1"/>
        <rFont val="Franklin Gothic Medium"/>
        <family val="2"/>
        <charset val="204"/>
      </rPr>
      <t xml:space="preserve"> дребн.шир.дървета до 3,00м дупки 60/60/60 средни почви</t>
    </r>
  </si>
  <si>
    <r>
      <t>Засаждане,</t>
    </r>
    <r>
      <rPr>
        <sz val="10"/>
        <color rgb="FFFF0000"/>
        <rFont val="Franklin Gothic Medium"/>
        <family val="2"/>
        <charset val="204"/>
      </rPr>
      <t xml:space="preserve"> укрепване и ограждане</t>
    </r>
    <r>
      <rPr>
        <sz val="10"/>
        <color theme="1"/>
        <rFont val="Franklin Gothic Medium"/>
        <family val="2"/>
        <charset val="204"/>
      </rPr>
      <t xml:space="preserve"> на декоративни храсти в дупки 40/40/40 в средни почви</t>
    </r>
  </si>
  <si>
    <t xml:space="preserve">Доставка и монтаж на цветарник метален на 6 нива, диаметър: 1 ниво 120 см, 2 ниво 105 см, 3 ниво 90см, 4 ниво 75 см, 5 ниво 60см и 6 ниво 45 см </t>
  </si>
  <si>
    <t>Демонтаж преместване и монтиране на монументи</t>
  </si>
  <si>
    <t>Разкъртване на бетонова основа на съществуващи настилки, включително  изкопаване, натоварване, транспортиране до депо с дебелина около 50 см</t>
  </si>
  <si>
    <t>Доставка и полагане на битум за дилатационни фуги</t>
  </si>
  <si>
    <t>Доставка и полагане на хидроизолация за помпено помешение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</si>
</sst>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&quot;лв.&quot;"/>
  </numFmts>
  <fonts count="22">
    <font>
      <sz val="10"/>
      <color theme="1"/>
      <name val="Franklin Gothic Medium"/>
      <family val="2"/>
      <charset val="204"/>
    </font>
    <font>
      <sz val="10"/>
      <color theme="1"/>
      <name val="Franklin Gothic Medium"/>
      <family val="2"/>
      <charset val="204"/>
    </font>
    <font>
      <b/>
      <sz val="10"/>
      <color theme="1"/>
      <name val="Franklin Gothic Medium"/>
      <family val="2"/>
      <charset val="204"/>
    </font>
    <font>
      <sz val="11"/>
      <color theme="1"/>
      <name val="Franklin Gothic Medium"/>
      <family val="2"/>
      <charset val="204"/>
    </font>
    <font>
      <sz val="14"/>
      <color theme="1"/>
      <name val="Franklin Gothic Medium"/>
      <family val="2"/>
      <charset val="204"/>
    </font>
    <font>
      <b/>
      <sz val="14"/>
      <name val="Franklin Gothic Medium"/>
      <family val="2"/>
      <charset val="204"/>
    </font>
    <font>
      <b/>
      <sz val="11"/>
      <color theme="1"/>
      <name val="Franklin Gothic Medium"/>
      <family val="2"/>
      <charset val="204"/>
    </font>
    <font>
      <b/>
      <sz val="12"/>
      <name val="Franklin Gothic Medium"/>
      <family val="2"/>
      <charset val="204"/>
    </font>
    <font>
      <vertAlign val="superscript"/>
      <sz val="10"/>
      <color theme="1"/>
      <name val="Franklin Gothic Medium"/>
      <family val="2"/>
      <charset val="204"/>
    </font>
    <font>
      <sz val="10"/>
      <name val="Franklin Gothic Medium"/>
      <family val="2"/>
      <charset val="204"/>
    </font>
    <font>
      <vertAlign val="superscript"/>
      <sz val="11"/>
      <color indexed="8"/>
      <name val="Calibri"/>
      <family val="2"/>
      <charset val="204"/>
    </font>
    <font>
      <sz val="10"/>
      <color indexed="8"/>
      <name val="Verdana"/>
      <family val="2"/>
      <charset val="204"/>
    </font>
    <font>
      <i/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theme="1"/>
      <name val="Franklin Gothic Medium"/>
      <family val="2"/>
      <charset val="204"/>
    </font>
    <font>
      <b/>
      <sz val="10"/>
      <name val="Franklin Gothic Medium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0"/>
      <color rgb="FF0070C0"/>
      <name val="Franklin Gothic Medium"/>
      <family val="2"/>
      <charset val="204"/>
    </font>
    <font>
      <sz val="10"/>
      <color rgb="FFFF0000"/>
      <name val="Franklin Gothic Medium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AE18F"/>
        <bgColor indexed="59"/>
      </patternFill>
    </fill>
    <fill>
      <patternFill patternType="solid">
        <fgColor rgb="FFBAE18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theme="2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/>
    <xf numFmtId="2" fontId="6" fillId="0" borderId="3" xfId="0" applyNumberFormat="1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2" fillId="0" borderId="3" xfId="0" applyFont="1" applyBorder="1" applyAlignment="1"/>
    <xf numFmtId="0" fontId="3" fillId="2" borderId="2" xfId="0" applyFont="1" applyFill="1" applyBorder="1" applyAlignment="1">
      <alignment horizontal="right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/>
    <xf numFmtId="0" fontId="0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0" fillId="0" borderId="4" xfId="0" applyFont="1" applyBorder="1" applyAlignment="1"/>
    <xf numFmtId="0" fontId="0" fillId="0" borderId="4" xfId="0" applyFont="1" applyBorder="1" applyAlignment="1">
      <alignment wrapText="1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0" fillId="2" borderId="0" xfId="0" applyFill="1"/>
    <xf numFmtId="0" fontId="15" fillId="2" borderId="0" xfId="0" applyFont="1" applyFill="1" applyAlignment="1">
      <alignment horizontal="right"/>
    </xf>
    <xf numFmtId="0" fontId="0" fillId="0" borderId="8" xfId="0" applyBorder="1"/>
    <xf numFmtId="165" fontId="0" fillId="0" borderId="6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right"/>
    </xf>
    <xf numFmtId="165" fontId="15" fillId="2" borderId="0" xfId="0" applyNumberFormat="1" applyFont="1" applyFill="1"/>
    <xf numFmtId="165" fontId="0" fillId="0" borderId="0" xfId="0" applyNumberFormat="1"/>
    <xf numFmtId="0" fontId="9" fillId="5" borderId="0" xfId="0" applyFont="1" applyFill="1"/>
    <xf numFmtId="0" fontId="17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5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64" fontId="16" fillId="4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" fillId="6" borderId="4" xfId="0" applyFont="1" applyFill="1" applyBorder="1" applyAlignment="1"/>
    <xf numFmtId="0" fontId="0" fillId="6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2" fontId="1" fillId="6" borderId="4" xfId="0" applyNumberFormat="1" applyFont="1" applyFill="1" applyBorder="1" applyAlignment="1">
      <alignment horizontal="center"/>
    </xf>
    <xf numFmtId="165" fontId="1" fillId="6" borderId="4" xfId="0" applyNumberFormat="1" applyFont="1" applyFill="1" applyBorder="1" applyAlignment="1">
      <alignment horizontal="center"/>
    </xf>
    <xf numFmtId="165" fontId="1" fillId="6" borderId="4" xfId="0" applyNumberFormat="1" applyFont="1" applyFill="1" applyBorder="1" applyAlignment="1">
      <alignment horizontal="right"/>
    </xf>
    <xf numFmtId="0" fontId="0" fillId="6" borderId="0" xfId="0" applyFill="1"/>
    <xf numFmtId="1" fontId="1" fillId="6" borderId="4" xfId="0" applyNumberFormat="1" applyFont="1" applyFill="1" applyBorder="1" applyAlignment="1">
      <alignment horizontal="center"/>
    </xf>
    <xf numFmtId="165" fontId="1" fillId="6" borderId="6" xfId="0" applyNumberFormat="1" applyFont="1" applyFill="1" applyBorder="1" applyAlignment="1">
      <alignment horizontal="center"/>
    </xf>
    <xf numFmtId="165" fontId="1" fillId="6" borderId="6" xfId="0" applyNumberFormat="1" applyFont="1" applyFill="1" applyBorder="1" applyAlignment="1">
      <alignment horizontal="right"/>
    </xf>
    <xf numFmtId="0" fontId="1" fillId="6" borderId="4" xfId="0" applyFont="1" applyFill="1" applyBorder="1" applyAlignment="1">
      <alignment wrapText="1"/>
    </xf>
    <xf numFmtId="2" fontId="9" fillId="6" borderId="4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right"/>
    </xf>
    <xf numFmtId="0" fontId="3" fillId="6" borderId="5" xfId="0" applyFont="1" applyFill="1" applyBorder="1" applyAlignment="1"/>
    <xf numFmtId="0" fontId="6" fillId="6" borderId="5" xfId="0" applyFont="1" applyFill="1" applyBorder="1" applyAlignment="1"/>
    <xf numFmtId="0" fontId="6" fillId="6" borderId="5" xfId="0" applyFont="1" applyFill="1" applyBorder="1" applyAlignment="1">
      <alignment horizontal="center"/>
    </xf>
    <xf numFmtId="2" fontId="6" fillId="6" borderId="5" xfId="0" applyNumberFormat="1" applyFont="1" applyFill="1" applyBorder="1" applyAlignment="1"/>
    <xf numFmtId="0" fontId="9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/>
    <xf numFmtId="0" fontId="2" fillId="6" borderId="3" xfId="0" applyFont="1" applyFill="1" applyBorder="1" applyAlignment="1"/>
    <xf numFmtId="2" fontId="6" fillId="6" borderId="3" xfId="0" applyNumberFormat="1" applyFont="1" applyFill="1" applyBorder="1" applyAlignment="1">
      <alignment horizontal="center"/>
    </xf>
    <xf numFmtId="2" fontId="6" fillId="6" borderId="3" xfId="0" applyNumberFormat="1" applyFont="1" applyFill="1" applyBorder="1" applyAlignment="1"/>
    <xf numFmtId="165" fontId="0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/>
    </xf>
    <xf numFmtId="165" fontId="1" fillId="6" borderId="7" xfId="0" applyNumberFormat="1" applyFont="1" applyFill="1" applyBorder="1" applyAlignment="1">
      <alignment horizontal="center"/>
    </xf>
    <xf numFmtId="165" fontId="1" fillId="6" borderId="7" xfId="0" applyNumberFormat="1" applyFont="1" applyFill="1" applyBorder="1" applyAlignment="1">
      <alignment horizontal="right"/>
    </xf>
    <xf numFmtId="0" fontId="0" fillId="6" borderId="4" xfId="0" quotePrefix="1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0" fontId="0" fillId="6" borderId="4" xfId="0" applyFill="1" applyBorder="1" applyAlignment="1">
      <alignment horizontal="justify"/>
    </xf>
    <xf numFmtId="0" fontId="9" fillId="6" borderId="4" xfId="0" applyFont="1" applyFill="1" applyBorder="1" applyAlignment="1"/>
    <xf numFmtId="165" fontId="9" fillId="6" borderId="4" xfId="0" applyNumberFormat="1" applyFont="1" applyFill="1" applyBorder="1" applyAlignment="1">
      <alignment horizontal="center"/>
    </xf>
    <xf numFmtId="165" fontId="9" fillId="6" borderId="4" xfId="0" applyNumberFormat="1" applyFont="1" applyFill="1" applyBorder="1" applyAlignment="1">
      <alignment horizontal="right"/>
    </xf>
    <xf numFmtId="0" fontId="9" fillId="0" borderId="0" xfId="0" applyFont="1"/>
    <xf numFmtId="0" fontId="0" fillId="0" borderId="4" xfId="0" applyBorder="1" applyAlignment="1"/>
    <xf numFmtId="0" fontId="0" fillId="0" borderId="4" xfId="0" applyFill="1" applyBorder="1" applyAlignment="1">
      <alignment wrapText="1"/>
    </xf>
    <xf numFmtId="0" fontId="0" fillId="0" borderId="4" xfId="0" applyFill="1" applyBorder="1" applyAlignment="1"/>
    <xf numFmtId="0" fontId="0" fillId="0" borderId="4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BAE18F"/>
      <color rgb="FFA7D971"/>
      <color rgb="FF8AB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6"/>
  <sheetViews>
    <sheetView showGridLines="0" tabSelected="1" view="pageBreakPreview" topLeftCell="A181" zoomScaleSheetLayoutView="100" workbookViewId="0">
      <selection activeCell="F206" sqref="F206"/>
    </sheetView>
  </sheetViews>
  <sheetFormatPr defaultRowHeight="13.5"/>
  <cols>
    <col min="1" max="1" width="5.875" customWidth="1"/>
    <col min="2" max="2" width="69.5" customWidth="1"/>
    <col min="5" max="5" width="10.625" customWidth="1"/>
    <col min="6" max="6" width="16.75" customWidth="1"/>
  </cols>
  <sheetData>
    <row r="1" spans="1:6" ht="19.5">
      <c r="F1" s="2" t="s">
        <v>0</v>
      </c>
    </row>
    <row r="2" spans="1:6" ht="40.5">
      <c r="B2" s="61" t="s">
        <v>417</v>
      </c>
    </row>
    <row r="4" spans="1:6" s="53" customFormat="1">
      <c r="A4" s="59" t="s">
        <v>1</v>
      </c>
      <c r="B4" s="59" t="s">
        <v>2</v>
      </c>
      <c r="C4" s="59" t="s">
        <v>3</v>
      </c>
      <c r="D4" s="60" t="s">
        <v>4</v>
      </c>
      <c r="E4" s="60" t="s">
        <v>5</v>
      </c>
      <c r="F4" s="60" t="s">
        <v>6</v>
      </c>
    </row>
    <row r="5" spans="1:6" ht="19.5">
      <c r="A5" s="56"/>
      <c r="B5" s="57" t="s">
        <v>9</v>
      </c>
      <c r="C5" s="56"/>
      <c r="D5" s="58"/>
      <c r="E5" s="58"/>
      <c r="F5" s="58"/>
    </row>
    <row r="6" spans="1:6" ht="16.5" thickBot="1">
      <c r="A6" s="12" t="s">
        <v>8</v>
      </c>
      <c r="B6" s="19" t="s">
        <v>53</v>
      </c>
      <c r="C6" s="5"/>
      <c r="D6" s="5"/>
      <c r="E6" s="5"/>
      <c r="F6" s="5"/>
    </row>
    <row r="7" spans="1:6" ht="27">
      <c r="A7" s="7"/>
      <c r="B7" s="32" t="s">
        <v>39</v>
      </c>
      <c r="C7" s="8" t="s">
        <v>12</v>
      </c>
      <c r="D7" s="9">
        <v>3060</v>
      </c>
      <c r="E7" s="10"/>
      <c r="F7" s="21">
        <f>D7*E7</f>
        <v>0</v>
      </c>
    </row>
    <row r="8" spans="1:6">
      <c r="A8" s="7"/>
      <c r="B8" s="101" t="s">
        <v>425</v>
      </c>
      <c r="C8" s="20" t="s">
        <v>19</v>
      </c>
      <c r="D8" s="9">
        <v>2</v>
      </c>
      <c r="E8" s="10"/>
      <c r="F8" s="21">
        <f t="shared" ref="F8:F19" si="0">D8*E8</f>
        <v>0</v>
      </c>
    </row>
    <row r="9" spans="1:6" ht="15">
      <c r="A9" s="7"/>
      <c r="B9" s="31" t="s">
        <v>40</v>
      </c>
      <c r="C9" s="20" t="s">
        <v>20</v>
      </c>
      <c r="D9" s="9">
        <v>11.7</v>
      </c>
      <c r="E9" s="10"/>
      <c r="F9" s="21">
        <f t="shared" si="0"/>
        <v>0</v>
      </c>
    </row>
    <row r="10" spans="1:6">
      <c r="A10" s="7"/>
      <c r="B10" s="33" t="s">
        <v>41</v>
      </c>
      <c r="C10" s="35" t="s">
        <v>50</v>
      </c>
      <c r="D10" s="9">
        <v>48</v>
      </c>
      <c r="E10" s="10"/>
      <c r="F10" s="21">
        <f t="shared" si="0"/>
        <v>0</v>
      </c>
    </row>
    <row r="11" spans="1:6" ht="27">
      <c r="A11" s="7"/>
      <c r="B11" s="102" t="s">
        <v>426</v>
      </c>
      <c r="C11" s="20" t="s">
        <v>20</v>
      </c>
      <c r="D11" s="9">
        <v>700</v>
      </c>
      <c r="E11" s="10"/>
      <c r="F11" s="21">
        <f t="shared" si="0"/>
        <v>0</v>
      </c>
    </row>
    <row r="12" spans="1:6" ht="27">
      <c r="A12" s="7"/>
      <c r="B12" s="34" t="s">
        <v>42</v>
      </c>
      <c r="C12" s="20" t="s">
        <v>20</v>
      </c>
      <c r="D12" s="9">
        <v>105</v>
      </c>
      <c r="E12" s="10"/>
      <c r="F12" s="21">
        <f t="shared" si="0"/>
        <v>0</v>
      </c>
    </row>
    <row r="13" spans="1:6" ht="27">
      <c r="A13" s="7"/>
      <c r="B13" s="34" t="s">
        <v>43</v>
      </c>
      <c r="C13" s="8" t="s">
        <v>12</v>
      </c>
      <c r="D13" s="9">
        <v>400</v>
      </c>
      <c r="E13" s="10"/>
      <c r="F13" s="21">
        <f t="shared" si="0"/>
        <v>0</v>
      </c>
    </row>
    <row r="14" spans="1:6" ht="27">
      <c r="A14" s="7"/>
      <c r="B14" s="34" t="s">
        <v>44</v>
      </c>
      <c r="C14" s="35" t="s">
        <v>52</v>
      </c>
      <c r="D14" s="9">
        <v>65.5</v>
      </c>
      <c r="E14" s="10"/>
      <c r="F14" s="21">
        <f t="shared" si="0"/>
        <v>0</v>
      </c>
    </row>
    <row r="15" spans="1:6" ht="27">
      <c r="A15" s="7"/>
      <c r="B15" s="34" t="s">
        <v>45</v>
      </c>
      <c r="C15" s="20" t="s">
        <v>20</v>
      </c>
      <c r="D15" s="9">
        <v>4.59</v>
      </c>
      <c r="E15" s="10"/>
      <c r="F15" s="21">
        <f t="shared" si="0"/>
        <v>0</v>
      </c>
    </row>
    <row r="16" spans="1:6">
      <c r="A16" s="7"/>
      <c r="B16" s="33" t="s">
        <v>46</v>
      </c>
      <c r="C16" s="35" t="s">
        <v>19</v>
      </c>
      <c r="D16" s="9">
        <v>6</v>
      </c>
      <c r="E16" s="10"/>
      <c r="F16" s="21">
        <f t="shared" si="0"/>
        <v>0</v>
      </c>
    </row>
    <row r="17" spans="1:6">
      <c r="A17" s="7"/>
      <c r="B17" s="33" t="s">
        <v>47</v>
      </c>
      <c r="C17" s="35" t="s">
        <v>52</v>
      </c>
      <c r="D17" s="9">
        <v>117</v>
      </c>
      <c r="E17" s="10"/>
      <c r="F17" s="21">
        <f t="shared" si="0"/>
        <v>0</v>
      </c>
    </row>
    <row r="18" spans="1:6">
      <c r="A18" s="7"/>
      <c r="B18" s="33" t="s">
        <v>48</v>
      </c>
      <c r="C18" s="35" t="s">
        <v>19</v>
      </c>
      <c r="D18" s="9">
        <v>45</v>
      </c>
      <c r="E18" s="10"/>
      <c r="F18" s="21">
        <f t="shared" si="0"/>
        <v>0</v>
      </c>
    </row>
    <row r="19" spans="1:6">
      <c r="A19" s="7"/>
      <c r="B19" s="33" t="s">
        <v>49</v>
      </c>
      <c r="C19" s="35" t="s">
        <v>52</v>
      </c>
      <c r="D19" s="9">
        <v>185</v>
      </c>
      <c r="E19" s="25"/>
      <c r="F19" s="26">
        <f t="shared" si="0"/>
        <v>0</v>
      </c>
    </row>
    <row r="20" spans="1:6">
      <c r="A20" s="22"/>
      <c r="B20" s="22"/>
      <c r="C20" s="23"/>
      <c r="D20" s="24"/>
      <c r="E20" s="28" t="s">
        <v>21</v>
      </c>
      <c r="F20" s="27">
        <f>SUBTOTAL(109,F7:F19)</f>
        <v>0</v>
      </c>
    </row>
    <row r="21" spans="1:6" ht="16.5" thickBot="1">
      <c r="A21" s="14" t="s">
        <v>10</v>
      </c>
      <c r="B21" s="18" t="s">
        <v>11</v>
      </c>
      <c r="C21" s="15"/>
      <c r="D21" s="16"/>
      <c r="E21" s="17"/>
      <c r="F21" s="17"/>
    </row>
    <row r="22" spans="1:6" ht="16.5" thickBot="1">
      <c r="A22" s="5"/>
      <c r="B22" s="13" t="s">
        <v>54</v>
      </c>
      <c r="C22" s="5"/>
      <c r="D22" s="5"/>
      <c r="E22" s="6"/>
      <c r="F22" s="6"/>
    </row>
    <row r="23" spans="1:6" ht="15">
      <c r="A23" s="7"/>
      <c r="B23" s="33" t="s">
        <v>55</v>
      </c>
      <c r="C23" s="20" t="s">
        <v>20</v>
      </c>
      <c r="D23" s="9">
        <v>1330</v>
      </c>
      <c r="E23" s="10"/>
      <c r="F23" s="21">
        <f>D23*E23</f>
        <v>0</v>
      </c>
    </row>
    <row r="24" spans="1:6" ht="15">
      <c r="A24" s="7"/>
      <c r="B24" s="33" t="s">
        <v>56</v>
      </c>
      <c r="C24" s="20" t="s">
        <v>20</v>
      </c>
      <c r="D24" s="9">
        <v>578</v>
      </c>
      <c r="E24" s="10"/>
      <c r="F24" s="21">
        <f t="shared" ref="F24:F37" si="1">D24*E24</f>
        <v>0</v>
      </c>
    </row>
    <row r="25" spans="1:6">
      <c r="A25" s="7"/>
      <c r="B25" s="33" t="s">
        <v>57</v>
      </c>
      <c r="C25" s="8" t="s">
        <v>12</v>
      </c>
      <c r="D25" s="9">
        <v>2885</v>
      </c>
      <c r="E25" s="10"/>
      <c r="F25" s="21">
        <f t="shared" si="1"/>
        <v>0</v>
      </c>
    </row>
    <row r="26" spans="1:6" ht="15">
      <c r="A26" s="7"/>
      <c r="B26" s="33" t="s">
        <v>58</v>
      </c>
      <c r="C26" s="20" t="s">
        <v>20</v>
      </c>
      <c r="D26" s="9">
        <v>360</v>
      </c>
      <c r="E26" s="10"/>
      <c r="F26" s="21">
        <f t="shared" si="1"/>
        <v>0</v>
      </c>
    </row>
    <row r="27" spans="1:6">
      <c r="A27" s="7"/>
      <c r="B27" s="33" t="s">
        <v>59</v>
      </c>
      <c r="C27" s="8" t="s">
        <v>12</v>
      </c>
      <c r="D27" s="9">
        <v>265.08</v>
      </c>
      <c r="E27" s="10"/>
      <c r="F27" s="21">
        <f t="shared" si="1"/>
        <v>0</v>
      </c>
    </row>
    <row r="28" spans="1:6">
      <c r="A28" s="7"/>
      <c r="B28" s="103" t="s">
        <v>427</v>
      </c>
      <c r="C28" s="104" t="s">
        <v>147</v>
      </c>
      <c r="D28" s="9">
        <v>1055</v>
      </c>
      <c r="E28" s="10"/>
      <c r="F28" s="21">
        <f t="shared" si="1"/>
        <v>0</v>
      </c>
    </row>
    <row r="29" spans="1:6" ht="27">
      <c r="A29" s="7"/>
      <c r="B29" s="34" t="s">
        <v>60</v>
      </c>
      <c r="C29" s="8" t="s">
        <v>12</v>
      </c>
      <c r="D29" s="9">
        <v>2738.5</v>
      </c>
      <c r="E29" s="10"/>
      <c r="F29" s="21">
        <f t="shared" si="1"/>
        <v>0</v>
      </c>
    </row>
    <row r="30" spans="1:6" ht="27">
      <c r="A30" s="7"/>
      <c r="B30" s="34" t="s">
        <v>61</v>
      </c>
      <c r="C30" s="8" t="s">
        <v>12</v>
      </c>
      <c r="D30" s="9">
        <v>4.32</v>
      </c>
      <c r="E30" s="10"/>
      <c r="F30" s="21">
        <f t="shared" si="1"/>
        <v>0</v>
      </c>
    </row>
    <row r="31" spans="1:6" ht="27">
      <c r="A31" s="7"/>
      <c r="B31" s="34" t="s">
        <v>62</v>
      </c>
      <c r="C31" s="8" t="s">
        <v>12</v>
      </c>
      <c r="D31" s="9">
        <v>585.79999999999995</v>
      </c>
      <c r="E31" s="10"/>
      <c r="F31" s="21">
        <f t="shared" si="1"/>
        <v>0</v>
      </c>
    </row>
    <row r="32" spans="1:6" ht="27">
      <c r="A32" s="7"/>
      <c r="B32" s="38" t="s">
        <v>63</v>
      </c>
      <c r="C32" s="8" t="s">
        <v>12</v>
      </c>
      <c r="D32" s="9">
        <v>36.5</v>
      </c>
      <c r="E32" s="10"/>
      <c r="F32" s="21">
        <f t="shared" si="1"/>
        <v>0</v>
      </c>
    </row>
    <row r="33" spans="1:6" s="68" customFormat="1">
      <c r="A33" s="62"/>
      <c r="B33" s="74" t="s">
        <v>132</v>
      </c>
      <c r="C33" s="64" t="s">
        <v>12</v>
      </c>
      <c r="D33" s="65">
        <v>420</v>
      </c>
      <c r="E33" s="66"/>
      <c r="F33" s="67">
        <f t="shared" si="1"/>
        <v>0</v>
      </c>
    </row>
    <row r="34" spans="1:6" ht="27">
      <c r="A34" s="7"/>
      <c r="B34" s="34" t="s">
        <v>64</v>
      </c>
      <c r="C34" s="8" t="s">
        <v>12</v>
      </c>
      <c r="D34" s="9">
        <v>1.8</v>
      </c>
      <c r="E34" s="10"/>
      <c r="F34" s="21">
        <f t="shared" si="1"/>
        <v>0</v>
      </c>
    </row>
    <row r="35" spans="1:6" ht="27">
      <c r="A35" s="7"/>
      <c r="B35" s="34" t="s">
        <v>65</v>
      </c>
      <c r="C35" s="35" t="s">
        <v>52</v>
      </c>
      <c r="D35" s="9">
        <v>65.5</v>
      </c>
      <c r="E35" s="10"/>
      <c r="F35" s="21">
        <f t="shared" si="1"/>
        <v>0</v>
      </c>
    </row>
    <row r="36" spans="1:6" ht="27">
      <c r="A36" s="7"/>
      <c r="B36" s="34" t="s">
        <v>66</v>
      </c>
      <c r="C36" s="35" t="s">
        <v>67</v>
      </c>
      <c r="D36" s="9">
        <v>2.8</v>
      </c>
      <c r="E36" s="10"/>
      <c r="F36" s="21">
        <f t="shared" si="1"/>
        <v>0</v>
      </c>
    </row>
    <row r="37" spans="1:6">
      <c r="A37" s="7"/>
      <c r="B37" s="33" t="s">
        <v>68</v>
      </c>
      <c r="C37" s="35" t="s">
        <v>52</v>
      </c>
      <c r="D37" s="9">
        <v>65.5</v>
      </c>
      <c r="E37" s="10"/>
      <c r="F37" s="21">
        <f t="shared" si="1"/>
        <v>0</v>
      </c>
    </row>
    <row r="38" spans="1:6" ht="16.5" thickBot="1">
      <c r="A38" s="5"/>
      <c r="B38" s="13" t="s">
        <v>69</v>
      </c>
      <c r="C38" s="5"/>
      <c r="D38" s="5"/>
      <c r="E38" s="6"/>
      <c r="F38" s="6"/>
    </row>
    <row r="39" spans="1:6" ht="15">
      <c r="A39" s="7"/>
      <c r="B39" s="33" t="s">
        <v>70</v>
      </c>
      <c r="C39" s="20" t="s">
        <v>20</v>
      </c>
      <c r="D39" s="9">
        <v>6</v>
      </c>
      <c r="E39" s="10"/>
      <c r="F39" s="21">
        <f>D39*E39</f>
        <v>0</v>
      </c>
    </row>
    <row r="40" spans="1:6">
      <c r="A40" s="7"/>
      <c r="B40" s="33" t="s">
        <v>71</v>
      </c>
      <c r="C40" s="8" t="s">
        <v>12</v>
      </c>
      <c r="D40" s="9">
        <v>225</v>
      </c>
      <c r="E40" s="10"/>
      <c r="F40" s="21">
        <f t="shared" ref="F40:F44" si="2">D40*E40</f>
        <v>0</v>
      </c>
    </row>
    <row r="41" spans="1:6">
      <c r="A41" s="7"/>
      <c r="B41" s="33" t="s">
        <v>72</v>
      </c>
      <c r="C41" s="35" t="s">
        <v>73</v>
      </c>
      <c r="D41" s="9">
        <v>1567</v>
      </c>
      <c r="E41" s="10"/>
      <c r="F41" s="21">
        <f t="shared" si="2"/>
        <v>0</v>
      </c>
    </row>
    <row r="42" spans="1:6" ht="15">
      <c r="A42" s="7"/>
      <c r="B42" s="33" t="s">
        <v>74</v>
      </c>
      <c r="C42" s="20" t="s">
        <v>20</v>
      </c>
      <c r="D42" s="9">
        <v>43</v>
      </c>
      <c r="E42" s="10"/>
      <c r="F42" s="21">
        <f t="shared" si="2"/>
        <v>0</v>
      </c>
    </row>
    <row r="43" spans="1:6" ht="27">
      <c r="A43" s="7"/>
      <c r="B43" s="34" t="s">
        <v>75</v>
      </c>
      <c r="C43" s="8" t="s">
        <v>12</v>
      </c>
      <c r="D43" s="9">
        <v>45.5</v>
      </c>
      <c r="E43" s="10"/>
      <c r="F43" s="21">
        <f t="shared" si="2"/>
        <v>0</v>
      </c>
    </row>
    <row r="44" spans="1:6" ht="27">
      <c r="A44" s="7"/>
      <c r="B44" s="34" t="s">
        <v>76</v>
      </c>
      <c r="C44" s="8" t="s">
        <v>12</v>
      </c>
      <c r="D44" s="9">
        <v>16.5</v>
      </c>
      <c r="E44" s="10"/>
      <c r="F44" s="21">
        <f t="shared" si="2"/>
        <v>0</v>
      </c>
    </row>
    <row r="45" spans="1:6" ht="16.5" thickBot="1">
      <c r="A45" s="5"/>
      <c r="B45" s="13" t="s">
        <v>77</v>
      </c>
      <c r="C45" s="5"/>
      <c r="D45" s="5"/>
      <c r="E45" s="6"/>
      <c r="F45" s="6"/>
    </row>
    <row r="46" spans="1:6" ht="27">
      <c r="A46" s="7"/>
      <c r="B46" s="38" t="s">
        <v>133</v>
      </c>
      <c r="C46" s="8" t="s">
        <v>12</v>
      </c>
      <c r="D46" s="9">
        <v>120</v>
      </c>
      <c r="E46" s="10"/>
      <c r="F46" s="21">
        <f>D46*E46</f>
        <v>0</v>
      </c>
    </row>
    <row r="47" spans="1:6" ht="27">
      <c r="A47" s="7"/>
      <c r="B47" s="38" t="s">
        <v>134</v>
      </c>
      <c r="C47" s="8" t="s">
        <v>12</v>
      </c>
      <c r="D47" s="9">
        <v>13</v>
      </c>
      <c r="E47" s="10"/>
      <c r="F47" s="21">
        <f t="shared" ref="F47:F48" si="3">D47*E47</f>
        <v>0</v>
      </c>
    </row>
    <row r="48" spans="1:6">
      <c r="A48" s="7"/>
      <c r="B48" s="33" t="s">
        <v>78</v>
      </c>
      <c r="C48" s="35" t="s">
        <v>52</v>
      </c>
      <c r="D48" s="9">
        <v>59</v>
      </c>
      <c r="E48" s="10"/>
      <c r="F48" s="21">
        <f t="shared" si="3"/>
        <v>0</v>
      </c>
    </row>
    <row r="49" spans="1:6" ht="16.5" thickBot="1">
      <c r="A49" s="5"/>
      <c r="B49" s="13" t="s">
        <v>79</v>
      </c>
      <c r="C49" s="5"/>
      <c r="D49" s="5"/>
      <c r="E49" s="36"/>
      <c r="F49" s="6"/>
    </row>
    <row r="50" spans="1:6">
      <c r="A50" s="7"/>
      <c r="B50" s="33" t="s">
        <v>80</v>
      </c>
      <c r="C50" s="35" t="s">
        <v>52</v>
      </c>
      <c r="D50" s="9">
        <v>93</v>
      </c>
      <c r="E50" s="10"/>
      <c r="F50" s="21">
        <f>D50*E50</f>
        <v>0</v>
      </c>
    </row>
    <row r="51" spans="1:6" ht="27">
      <c r="A51" s="7"/>
      <c r="B51" s="34" t="s">
        <v>81</v>
      </c>
      <c r="C51" s="8" t="s">
        <v>12</v>
      </c>
      <c r="D51" s="9">
        <v>58</v>
      </c>
      <c r="E51" s="10"/>
      <c r="F51" s="21">
        <f>D51*E51</f>
        <v>0</v>
      </c>
    </row>
    <row r="52" spans="1:6" ht="16.5" thickBot="1">
      <c r="A52" s="5"/>
      <c r="B52" s="13" t="s">
        <v>131</v>
      </c>
      <c r="C52" s="5"/>
      <c r="D52" s="5"/>
      <c r="E52" s="36"/>
      <c r="F52" s="6"/>
    </row>
    <row r="53" spans="1:6">
      <c r="A53" s="7"/>
      <c r="B53" s="33" t="s">
        <v>82</v>
      </c>
      <c r="C53" s="8" t="s">
        <v>12</v>
      </c>
      <c r="D53" s="9">
        <v>36</v>
      </c>
      <c r="E53" s="10"/>
      <c r="F53" s="21">
        <f>D53*E53</f>
        <v>0</v>
      </c>
    </row>
    <row r="54" spans="1:6">
      <c r="A54" s="7"/>
      <c r="B54" s="33" t="s">
        <v>83</v>
      </c>
      <c r="C54" s="35" t="s">
        <v>73</v>
      </c>
      <c r="D54" s="9">
        <v>240</v>
      </c>
      <c r="E54" s="10"/>
      <c r="F54" s="21">
        <f t="shared" ref="F54:F60" si="4">D54*E54</f>
        <v>0</v>
      </c>
    </row>
    <row r="55" spans="1:6" ht="15">
      <c r="A55" s="7"/>
      <c r="B55" s="33" t="s">
        <v>84</v>
      </c>
      <c r="C55" s="20" t="s">
        <v>20</v>
      </c>
      <c r="D55" s="9">
        <v>6</v>
      </c>
      <c r="E55" s="10"/>
      <c r="F55" s="21">
        <f t="shared" si="4"/>
        <v>0</v>
      </c>
    </row>
    <row r="56" spans="1:6">
      <c r="A56" s="7"/>
      <c r="B56" s="33" t="s">
        <v>85</v>
      </c>
      <c r="C56" s="8" t="s">
        <v>12</v>
      </c>
      <c r="D56" s="9">
        <v>10</v>
      </c>
      <c r="E56" s="10"/>
      <c r="F56" s="21">
        <f t="shared" si="4"/>
        <v>0</v>
      </c>
    </row>
    <row r="57" spans="1:6">
      <c r="A57" s="7"/>
      <c r="B57" s="33" t="s">
        <v>86</v>
      </c>
      <c r="C57" s="8" t="s">
        <v>12</v>
      </c>
      <c r="D57" s="9">
        <v>91</v>
      </c>
      <c r="E57" s="10"/>
      <c r="F57" s="21">
        <f t="shared" si="4"/>
        <v>0</v>
      </c>
    </row>
    <row r="58" spans="1:6" ht="27">
      <c r="A58" s="7"/>
      <c r="B58" s="34" t="s">
        <v>87</v>
      </c>
      <c r="C58" s="8" t="s">
        <v>12</v>
      </c>
      <c r="D58" s="9">
        <v>75</v>
      </c>
      <c r="E58" s="10"/>
      <c r="F58" s="21">
        <f t="shared" si="4"/>
        <v>0</v>
      </c>
    </row>
    <row r="59" spans="1:6" ht="27">
      <c r="A59" s="7"/>
      <c r="B59" s="34" t="s">
        <v>88</v>
      </c>
      <c r="C59" s="8" t="s">
        <v>12</v>
      </c>
      <c r="D59" s="9">
        <v>37</v>
      </c>
      <c r="E59" s="10"/>
      <c r="F59" s="21">
        <f t="shared" ref="F59" si="5">D59*E59</f>
        <v>0</v>
      </c>
    </row>
    <row r="60" spans="1:6">
      <c r="A60" s="7"/>
      <c r="B60" s="102" t="s">
        <v>428</v>
      </c>
      <c r="C60" s="8" t="s">
        <v>12</v>
      </c>
      <c r="D60" s="9">
        <v>59</v>
      </c>
      <c r="E60" s="10"/>
      <c r="F60" s="21">
        <f t="shared" si="4"/>
        <v>0</v>
      </c>
    </row>
    <row r="61" spans="1:6" ht="16.5" thickBot="1">
      <c r="A61" s="5"/>
      <c r="B61" s="13" t="s">
        <v>89</v>
      </c>
      <c r="C61" s="5"/>
      <c r="D61" s="5"/>
      <c r="E61" s="36"/>
      <c r="F61" s="6"/>
    </row>
    <row r="62" spans="1:6" ht="40.5">
      <c r="A62" s="7"/>
      <c r="B62" s="34" t="s">
        <v>90</v>
      </c>
      <c r="C62" s="8" t="s">
        <v>12</v>
      </c>
      <c r="D62" s="9">
        <v>240.7</v>
      </c>
      <c r="E62" s="10"/>
      <c r="F62" s="21">
        <f>D62*E62</f>
        <v>0</v>
      </c>
    </row>
    <row r="63" spans="1:6">
      <c r="A63" s="7"/>
      <c r="B63" s="37" t="s">
        <v>91</v>
      </c>
      <c r="C63" s="35" t="s">
        <v>52</v>
      </c>
      <c r="D63" s="9">
        <v>48</v>
      </c>
      <c r="E63" s="10"/>
      <c r="F63" s="21">
        <f t="shared" ref="F63:F69" si="6">D63*E63</f>
        <v>0</v>
      </c>
    </row>
    <row r="64" spans="1:6" s="68" customFormat="1">
      <c r="A64" s="62"/>
      <c r="B64" s="63" t="s">
        <v>217</v>
      </c>
      <c r="C64" s="76" t="s">
        <v>19</v>
      </c>
      <c r="D64" s="65">
        <v>2</v>
      </c>
      <c r="E64" s="66"/>
      <c r="F64" s="67">
        <f t="shared" si="6"/>
        <v>0</v>
      </c>
    </row>
    <row r="65" spans="1:6" ht="15">
      <c r="A65" s="7"/>
      <c r="B65" s="33" t="s">
        <v>92</v>
      </c>
      <c r="C65" s="20" t="s">
        <v>20</v>
      </c>
      <c r="D65" s="9">
        <v>8</v>
      </c>
      <c r="E65" s="10"/>
      <c r="F65" s="21">
        <f t="shared" si="6"/>
        <v>0</v>
      </c>
    </row>
    <row r="66" spans="1:6">
      <c r="A66" s="7"/>
      <c r="B66" s="33" t="s">
        <v>93</v>
      </c>
      <c r="C66" s="35" t="s">
        <v>52</v>
      </c>
      <c r="D66" s="9">
        <v>9</v>
      </c>
      <c r="E66" s="10"/>
      <c r="F66" s="21">
        <f t="shared" si="6"/>
        <v>0</v>
      </c>
    </row>
    <row r="67" spans="1:6" s="68" customFormat="1">
      <c r="A67" s="62"/>
      <c r="B67" s="63" t="s">
        <v>216</v>
      </c>
      <c r="C67" s="76" t="s">
        <v>52</v>
      </c>
      <c r="D67" s="65">
        <v>9</v>
      </c>
      <c r="E67" s="66"/>
      <c r="F67" s="67">
        <f t="shared" si="6"/>
        <v>0</v>
      </c>
    </row>
    <row r="68" spans="1:6">
      <c r="A68" s="7"/>
      <c r="B68" s="33" t="s">
        <v>94</v>
      </c>
      <c r="C68" s="8" t="s">
        <v>12</v>
      </c>
      <c r="D68" s="9">
        <v>13</v>
      </c>
      <c r="E68" s="10"/>
      <c r="F68" s="21">
        <f t="shared" si="6"/>
        <v>0</v>
      </c>
    </row>
    <row r="69" spans="1:6" ht="27">
      <c r="A69" s="7"/>
      <c r="B69" s="34" t="s">
        <v>95</v>
      </c>
      <c r="C69" s="20" t="s">
        <v>20</v>
      </c>
      <c r="D69" s="9">
        <v>3</v>
      </c>
      <c r="E69" s="25"/>
      <c r="F69" s="26">
        <f t="shared" si="6"/>
        <v>0</v>
      </c>
    </row>
    <row r="70" spans="1:6">
      <c r="E70" s="28" t="s">
        <v>22</v>
      </c>
      <c r="F70" s="27">
        <f>SUBTOTAL(109,F22:F69)</f>
        <v>0</v>
      </c>
    </row>
    <row r="71" spans="1:6" ht="16.5" thickBot="1">
      <c r="A71" s="77" t="s">
        <v>14</v>
      </c>
      <c r="B71" s="78" t="s">
        <v>33</v>
      </c>
      <c r="C71" s="79"/>
      <c r="D71" s="80"/>
      <c r="E71" s="81"/>
      <c r="F71" s="81"/>
    </row>
    <row r="72" spans="1:6">
      <c r="A72" s="62"/>
      <c r="B72" s="82" t="s">
        <v>96</v>
      </c>
      <c r="C72" s="64" t="s">
        <v>12</v>
      </c>
      <c r="D72" s="65">
        <v>64.849999999999994</v>
      </c>
      <c r="E72" s="66"/>
      <c r="F72" s="67">
        <f>D72*E72</f>
        <v>0</v>
      </c>
    </row>
    <row r="73" spans="1:6">
      <c r="A73" s="62"/>
      <c r="B73" s="82" t="s">
        <v>97</v>
      </c>
      <c r="C73" s="83" t="s">
        <v>73</v>
      </c>
      <c r="D73" s="65">
        <v>452</v>
      </c>
      <c r="E73" s="66"/>
      <c r="F73" s="67">
        <f t="shared" ref="F73:F93" si="7">D73*E73</f>
        <v>0</v>
      </c>
    </row>
    <row r="74" spans="1:6" s="68" customFormat="1" ht="15">
      <c r="A74" s="62"/>
      <c r="B74" s="82" t="s">
        <v>218</v>
      </c>
      <c r="C74" s="76" t="s">
        <v>20</v>
      </c>
      <c r="D74" s="65">
        <v>7.6</v>
      </c>
      <c r="E74" s="66"/>
      <c r="F74" s="67">
        <f t="shared" si="7"/>
        <v>0</v>
      </c>
    </row>
    <row r="75" spans="1:6" ht="15">
      <c r="A75" s="62"/>
      <c r="B75" s="82" t="s">
        <v>98</v>
      </c>
      <c r="C75" s="76" t="s">
        <v>20</v>
      </c>
      <c r="D75" s="65">
        <v>17.7</v>
      </c>
      <c r="E75" s="66"/>
      <c r="F75" s="67">
        <f t="shared" si="7"/>
        <v>0</v>
      </c>
    </row>
    <row r="76" spans="1:6">
      <c r="A76" s="62"/>
      <c r="B76" s="82" t="s">
        <v>99</v>
      </c>
      <c r="C76" s="64" t="s">
        <v>12</v>
      </c>
      <c r="D76" s="65">
        <v>50.5</v>
      </c>
      <c r="E76" s="66"/>
      <c r="F76" s="67">
        <f t="shared" si="7"/>
        <v>0</v>
      </c>
    </row>
    <row r="77" spans="1:6">
      <c r="A77" s="62"/>
      <c r="B77" s="82" t="s">
        <v>100</v>
      </c>
      <c r="C77" s="64" t="s">
        <v>12</v>
      </c>
      <c r="D77" s="65">
        <v>46.3</v>
      </c>
      <c r="E77" s="66"/>
      <c r="F77" s="67">
        <f t="shared" si="7"/>
        <v>0</v>
      </c>
    </row>
    <row r="78" spans="1:6">
      <c r="A78" s="62"/>
      <c r="B78" s="82" t="s">
        <v>101</v>
      </c>
      <c r="C78" s="64" t="s">
        <v>12</v>
      </c>
      <c r="D78" s="65">
        <v>9.5</v>
      </c>
      <c r="E78" s="66"/>
      <c r="F78" s="67">
        <f t="shared" si="7"/>
        <v>0</v>
      </c>
    </row>
    <row r="79" spans="1:6">
      <c r="A79" s="62"/>
      <c r="B79" s="82" t="s">
        <v>102</v>
      </c>
      <c r="C79" s="83" t="s">
        <v>19</v>
      </c>
      <c r="D79" s="65">
        <v>15</v>
      </c>
      <c r="E79" s="66"/>
      <c r="F79" s="67">
        <f t="shared" si="7"/>
        <v>0</v>
      </c>
    </row>
    <row r="80" spans="1:6">
      <c r="A80" s="62"/>
      <c r="B80" s="82" t="s">
        <v>103</v>
      </c>
      <c r="C80" s="83" t="s">
        <v>19</v>
      </c>
      <c r="D80" s="65">
        <v>23</v>
      </c>
      <c r="E80" s="66"/>
      <c r="F80" s="67">
        <f t="shared" si="7"/>
        <v>0</v>
      </c>
    </row>
    <row r="81" spans="1:6">
      <c r="A81" s="62"/>
      <c r="B81" s="82" t="s">
        <v>104</v>
      </c>
      <c r="C81" s="83" t="s">
        <v>19</v>
      </c>
      <c r="D81" s="65">
        <v>16</v>
      </c>
      <c r="E81" s="66"/>
      <c r="F81" s="67">
        <f t="shared" si="7"/>
        <v>0</v>
      </c>
    </row>
    <row r="82" spans="1:6">
      <c r="A82" s="62"/>
      <c r="B82" s="82" t="s">
        <v>105</v>
      </c>
      <c r="C82" s="83" t="s">
        <v>19</v>
      </c>
      <c r="D82" s="65">
        <v>4</v>
      </c>
      <c r="E82" s="66"/>
      <c r="F82" s="67">
        <f t="shared" si="7"/>
        <v>0</v>
      </c>
    </row>
    <row r="83" spans="1:6" s="68" customFormat="1">
      <c r="A83" s="62"/>
      <c r="B83" s="82" t="s">
        <v>219</v>
      </c>
      <c r="C83" s="83" t="s">
        <v>19</v>
      </c>
      <c r="D83" s="65">
        <v>4</v>
      </c>
      <c r="E83" s="66"/>
      <c r="F83" s="67">
        <f t="shared" si="7"/>
        <v>0</v>
      </c>
    </row>
    <row r="84" spans="1:6" ht="27">
      <c r="A84" s="62"/>
      <c r="B84" s="82" t="s">
        <v>106</v>
      </c>
      <c r="C84" s="83" t="s">
        <v>19</v>
      </c>
      <c r="D84" s="65">
        <v>24</v>
      </c>
      <c r="E84" s="66"/>
      <c r="F84" s="67">
        <f t="shared" si="7"/>
        <v>0</v>
      </c>
    </row>
    <row r="85" spans="1:6" ht="27">
      <c r="A85" s="62"/>
      <c r="B85" s="82" t="s">
        <v>220</v>
      </c>
      <c r="C85" s="83" t="s">
        <v>19</v>
      </c>
      <c r="D85" s="65">
        <v>1</v>
      </c>
      <c r="E85" s="66"/>
      <c r="F85" s="67">
        <f t="shared" si="7"/>
        <v>0</v>
      </c>
    </row>
    <row r="86" spans="1:6">
      <c r="A86" s="62"/>
      <c r="B86" s="82" t="s">
        <v>107</v>
      </c>
      <c r="C86" s="83" t="s">
        <v>19</v>
      </c>
      <c r="D86" s="65">
        <v>1</v>
      </c>
      <c r="E86" s="66"/>
      <c r="F86" s="67">
        <f t="shared" si="7"/>
        <v>0</v>
      </c>
    </row>
    <row r="87" spans="1:6">
      <c r="A87" s="62"/>
      <c r="B87" s="82" t="s">
        <v>108</v>
      </c>
      <c r="C87" s="83" t="s">
        <v>19</v>
      </c>
      <c r="D87" s="65">
        <v>2</v>
      </c>
      <c r="E87" s="66"/>
      <c r="F87" s="67">
        <f t="shared" si="7"/>
        <v>0</v>
      </c>
    </row>
    <row r="88" spans="1:6" ht="27">
      <c r="A88" s="62"/>
      <c r="B88" s="82" t="s">
        <v>109</v>
      </c>
      <c r="C88" s="83" t="s">
        <v>19</v>
      </c>
      <c r="D88" s="65">
        <v>28</v>
      </c>
      <c r="E88" s="66"/>
      <c r="F88" s="67">
        <f t="shared" si="7"/>
        <v>0</v>
      </c>
    </row>
    <row r="89" spans="1:6">
      <c r="A89" s="62"/>
      <c r="B89" s="82" t="s">
        <v>215</v>
      </c>
      <c r="C89" s="83" t="s">
        <v>147</v>
      </c>
      <c r="D89" s="65">
        <v>200</v>
      </c>
      <c r="E89" s="66"/>
      <c r="F89" s="67">
        <f t="shared" si="7"/>
        <v>0</v>
      </c>
    </row>
    <row r="90" spans="1:6" ht="15">
      <c r="A90" s="62"/>
      <c r="B90" s="82" t="s">
        <v>110</v>
      </c>
      <c r="C90" s="76" t="s">
        <v>20</v>
      </c>
      <c r="D90" s="65">
        <v>20</v>
      </c>
      <c r="E90" s="66"/>
      <c r="F90" s="67">
        <f t="shared" si="7"/>
        <v>0</v>
      </c>
    </row>
    <row r="91" spans="1:6" ht="27">
      <c r="A91" s="62"/>
      <c r="B91" s="82" t="s">
        <v>111</v>
      </c>
      <c r="C91" s="83" t="s">
        <v>19</v>
      </c>
      <c r="D91" s="65">
        <v>1</v>
      </c>
      <c r="E91" s="66"/>
      <c r="F91" s="67">
        <f t="shared" si="7"/>
        <v>0</v>
      </c>
    </row>
    <row r="92" spans="1:6" s="100" customFormat="1">
      <c r="A92" s="97"/>
      <c r="B92" s="82" t="s">
        <v>112</v>
      </c>
      <c r="C92" s="83" t="s">
        <v>19</v>
      </c>
      <c r="D92" s="73">
        <v>22</v>
      </c>
      <c r="E92" s="98"/>
      <c r="F92" s="99">
        <f t="shared" ref="F92" si="8">D92*E92</f>
        <v>0</v>
      </c>
    </row>
    <row r="93" spans="1:6" s="100" customFormat="1" ht="27">
      <c r="A93" s="97"/>
      <c r="B93" s="82" t="s">
        <v>424</v>
      </c>
      <c r="C93" s="83" t="s">
        <v>19</v>
      </c>
      <c r="D93" s="73">
        <v>10</v>
      </c>
      <c r="E93" s="98"/>
      <c r="F93" s="99">
        <f t="shared" si="7"/>
        <v>0</v>
      </c>
    </row>
    <row r="94" spans="1:6" ht="16.5" thickBot="1">
      <c r="A94" s="84"/>
      <c r="B94" s="85" t="s">
        <v>113</v>
      </c>
      <c r="C94" s="84"/>
      <c r="D94" s="84"/>
      <c r="E94" s="86"/>
      <c r="F94" s="87"/>
    </row>
    <row r="95" spans="1:6" ht="27">
      <c r="A95" s="62"/>
      <c r="B95" s="82" t="s">
        <v>114</v>
      </c>
      <c r="C95" s="83" t="s">
        <v>19</v>
      </c>
      <c r="D95" s="65">
        <v>2</v>
      </c>
      <c r="E95" s="66"/>
      <c r="F95" s="67">
        <f>D95*E95</f>
        <v>0</v>
      </c>
    </row>
    <row r="96" spans="1:6" ht="27">
      <c r="A96" s="62"/>
      <c r="B96" s="82" t="s">
        <v>115</v>
      </c>
      <c r="C96" s="83" t="s">
        <v>19</v>
      </c>
      <c r="D96" s="65">
        <v>1</v>
      </c>
      <c r="E96" s="66"/>
      <c r="F96" s="67">
        <f t="shared" ref="F96:F103" si="9">D96*E96</f>
        <v>0</v>
      </c>
    </row>
    <row r="97" spans="1:6" s="68" customFormat="1" ht="27">
      <c r="A97" s="62"/>
      <c r="B97" s="82" t="s">
        <v>214</v>
      </c>
      <c r="C97" s="83" t="s">
        <v>19</v>
      </c>
      <c r="D97" s="65">
        <v>1</v>
      </c>
      <c r="E97" s="66"/>
      <c r="F97" s="67">
        <f t="shared" si="9"/>
        <v>0</v>
      </c>
    </row>
    <row r="98" spans="1:6" s="68" customFormat="1" ht="27">
      <c r="A98" s="62"/>
      <c r="B98" s="82" t="s">
        <v>212</v>
      </c>
      <c r="C98" s="83" t="s">
        <v>19</v>
      </c>
      <c r="D98" s="65">
        <v>1</v>
      </c>
      <c r="E98" s="66"/>
      <c r="F98" s="67">
        <f t="shared" si="9"/>
        <v>0</v>
      </c>
    </row>
    <row r="99" spans="1:6" s="68" customFormat="1" ht="27">
      <c r="A99" s="62"/>
      <c r="B99" s="82" t="s">
        <v>213</v>
      </c>
      <c r="C99" s="83" t="s">
        <v>19</v>
      </c>
      <c r="D99" s="65">
        <v>1</v>
      </c>
      <c r="E99" s="66"/>
      <c r="F99" s="67">
        <f t="shared" si="9"/>
        <v>0</v>
      </c>
    </row>
    <row r="100" spans="1:6" s="68" customFormat="1" ht="27">
      <c r="A100" s="62"/>
      <c r="B100" s="82" t="s">
        <v>116</v>
      </c>
      <c r="C100" s="83" t="s">
        <v>19</v>
      </c>
      <c r="D100" s="65">
        <v>1</v>
      </c>
      <c r="E100" s="66"/>
      <c r="F100" s="67">
        <f t="shared" si="9"/>
        <v>0</v>
      </c>
    </row>
    <row r="101" spans="1:6" ht="40.5">
      <c r="A101" s="62"/>
      <c r="B101" s="82" t="s">
        <v>117</v>
      </c>
      <c r="C101" s="83" t="s">
        <v>19</v>
      </c>
      <c r="D101" s="65">
        <v>1</v>
      </c>
      <c r="E101" s="66"/>
      <c r="F101" s="67">
        <f t="shared" si="9"/>
        <v>0</v>
      </c>
    </row>
    <row r="102" spans="1:6">
      <c r="A102" s="62"/>
      <c r="B102" s="82" t="s">
        <v>118</v>
      </c>
      <c r="C102" s="83" t="s">
        <v>19</v>
      </c>
      <c r="D102" s="65">
        <v>1</v>
      </c>
      <c r="E102" s="66"/>
      <c r="F102" s="67">
        <f t="shared" si="9"/>
        <v>0</v>
      </c>
    </row>
    <row r="103" spans="1:6" ht="27">
      <c r="A103" s="62"/>
      <c r="B103" s="82" t="s">
        <v>119</v>
      </c>
      <c r="C103" s="83" t="s">
        <v>19</v>
      </c>
      <c r="D103" s="65">
        <v>2</v>
      </c>
      <c r="E103" s="70"/>
      <c r="F103" s="71">
        <f t="shared" si="9"/>
        <v>0</v>
      </c>
    </row>
    <row r="104" spans="1:6">
      <c r="A104" s="68"/>
      <c r="B104" s="68"/>
      <c r="C104" s="68"/>
      <c r="D104" s="68"/>
      <c r="E104" s="88" t="s">
        <v>23</v>
      </c>
      <c r="F104" s="89">
        <f>SUBTOTAL(109,F72:F103)</f>
        <v>0</v>
      </c>
    </row>
    <row r="105" spans="1:6" ht="16.5" thickBot="1">
      <c r="A105" s="77" t="s">
        <v>29</v>
      </c>
      <c r="B105" s="78" t="s">
        <v>13</v>
      </c>
      <c r="C105" s="79"/>
      <c r="D105" s="80"/>
      <c r="E105" s="81"/>
      <c r="F105" s="81"/>
    </row>
    <row r="106" spans="1:6">
      <c r="A106" s="62"/>
      <c r="B106" s="62" t="s">
        <v>15</v>
      </c>
      <c r="C106" s="64" t="s">
        <v>19</v>
      </c>
      <c r="D106" s="69">
        <v>48</v>
      </c>
      <c r="E106" s="66"/>
      <c r="F106" s="67">
        <f>D106*E106</f>
        <v>0</v>
      </c>
    </row>
    <row r="107" spans="1:6" ht="15">
      <c r="A107" s="62"/>
      <c r="B107" s="62" t="s">
        <v>16</v>
      </c>
      <c r="C107" s="64" t="s">
        <v>20</v>
      </c>
      <c r="D107" s="65">
        <f>D115*0.1</f>
        <v>146.6</v>
      </c>
      <c r="E107" s="66"/>
      <c r="F107" s="67">
        <f t="shared" ref="F107:F115" si="10">D107*E107</f>
        <v>0</v>
      </c>
    </row>
    <row r="108" spans="1:6" ht="27">
      <c r="A108" s="62"/>
      <c r="B108" s="96" t="s">
        <v>420</v>
      </c>
      <c r="C108" s="64" t="s">
        <v>19</v>
      </c>
      <c r="D108" s="69">
        <v>7</v>
      </c>
      <c r="E108" s="66"/>
      <c r="F108" s="67">
        <f t="shared" si="10"/>
        <v>0</v>
      </c>
    </row>
    <row r="109" spans="1:6" ht="27">
      <c r="A109" s="62"/>
      <c r="B109" s="96" t="s">
        <v>421</v>
      </c>
      <c r="C109" s="64" t="s">
        <v>19</v>
      </c>
      <c r="D109" s="69">
        <v>3</v>
      </c>
      <c r="E109" s="66"/>
      <c r="F109" s="67">
        <f t="shared" si="10"/>
        <v>0</v>
      </c>
    </row>
    <row r="110" spans="1:6" ht="27">
      <c r="A110" s="62"/>
      <c r="B110" s="96" t="s">
        <v>422</v>
      </c>
      <c r="C110" s="64" t="s">
        <v>19</v>
      </c>
      <c r="D110" s="69">
        <v>26</v>
      </c>
      <c r="E110" s="66"/>
      <c r="F110" s="67">
        <f t="shared" si="10"/>
        <v>0</v>
      </c>
    </row>
    <row r="111" spans="1:6" ht="27">
      <c r="A111" s="62"/>
      <c r="B111" s="96" t="s">
        <v>423</v>
      </c>
      <c r="C111" s="64" t="s">
        <v>19</v>
      </c>
      <c r="D111" s="69">
        <v>1793</v>
      </c>
      <c r="E111" s="66"/>
      <c r="F111" s="67">
        <f t="shared" si="10"/>
        <v>0</v>
      </c>
    </row>
    <row r="112" spans="1:6" s="68" customFormat="1">
      <c r="A112" s="62"/>
      <c r="B112" s="63" t="s">
        <v>211</v>
      </c>
      <c r="C112" s="76" t="s">
        <v>147</v>
      </c>
      <c r="D112" s="69">
        <v>10</v>
      </c>
      <c r="E112" s="66"/>
      <c r="F112" s="67">
        <f t="shared" si="10"/>
        <v>0</v>
      </c>
    </row>
    <row r="113" spans="1:6" s="68" customFormat="1">
      <c r="A113" s="62"/>
      <c r="B113" s="63" t="s">
        <v>17</v>
      </c>
      <c r="C113" s="64" t="s">
        <v>19</v>
      </c>
      <c r="D113" s="69">
        <v>17</v>
      </c>
      <c r="E113" s="66"/>
      <c r="F113" s="67">
        <f t="shared" si="10"/>
        <v>0</v>
      </c>
    </row>
    <row r="114" spans="1:6">
      <c r="A114" s="62"/>
      <c r="B114" s="63" t="s">
        <v>120</v>
      </c>
      <c r="C114" s="76" t="s">
        <v>51</v>
      </c>
      <c r="D114" s="69">
        <v>80</v>
      </c>
      <c r="E114" s="90"/>
      <c r="F114" s="91">
        <f t="shared" si="10"/>
        <v>0</v>
      </c>
    </row>
    <row r="115" spans="1:6">
      <c r="A115" s="62"/>
      <c r="B115" s="62" t="s">
        <v>18</v>
      </c>
      <c r="C115" s="64" t="s">
        <v>12</v>
      </c>
      <c r="D115" s="65">
        <v>1466</v>
      </c>
      <c r="E115" s="70"/>
      <c r="F115" s="71">
        <f t="shared" si="10"/>
        <v>0</v>
      </c>
    </row>
    <row r="116" spans="1:6">
      <c r="A116" s="68"/>
      <c r="B116" s="68"/>
      <c r="C116" s="68"/>
      <c r="D116" s="68"/>
      <c r="E116" s="88" t="s">
        <v>30</v>
      </c>
      <c r="F116" s="89">
        <f>SUBTOTAL(109,F106:F115)</f>
        <v>0</v>
      </c>
    </row>
    <row r="117" spans="1:6" ht="16.5" thickBot="1">
      <c r="A117" s="77" t="s">
        <v>32</v>
      </c>
      <c r="B117" s="78" t="s">
        <v>24</v>
      </c>
      <c r="C117" s="79"/>
      <c r="D117" s="80"/>
      <c r="E117" s="81"/>
      <c r="F117" s="81"/>
    </row>
    <row r="118" spans="1:6" ht="16.5" thickBot="1">
      <c r="A118" s="84"/>
      <c r="B118" s="85" t="s">
        <v>25</v>
      </c>
      <c r="C118" s="84"/>
      <c r="D118" s="84"/>
      <c r="E118" s="87"/>
      <c r="F118" s="87"/>
    </row>
    <row r="119" spans="1:6">
      <c r="A119" s="62"/>
      <c r="B119" s="63" t="s">
        <v>122</v>
      </c>
      <c r="C119" s="76" t="s">
        <v>19</v>
      </c>
      <c r="D119" s="69">
        <v>5</v>
      </c>
      <c r="E119" s="66"/>
      <c r="F119" s="67">
        <f>D119*E119</f>
        <v>0</v>
      </c>
    </row>
    <row r="120" spans="1:6" s="68" customFormat="1">
      <c r="A120" s="62"/>
      <c r="B120" s="63" t="s">
        <v>199</v>
      </c>
      <c r="C120" s="76"/>
      <c r="D120" s="69">
        <v>1</v>
      </c>
      <c r="E120" s="66"/>
      <c r="F120" s="67">
        <f t="shared" ref="F120:F121" si="11">D120*E120</f>
        <v>0</v>
      </c>
    </row>
    <row r="121" spans="1:6" s="68" customFormat="1" ht="12.75" customHeight="1">
      <c r="A121" s="62"/>
      <c r="B121" s="63" t="s">
        <v>200</v>
      </c>
      <c r="C121" s="76"/>
      <c r="D121" s="69">
        <v>1</v>
      </c>
      <c r="E121" s="66"/>
      <c r="F121" s="67">
        <f t="shared" si="11"/>
        <v>0</v>
      </c>
    </row>
    <row r="122" spans="1:6" ht="16.5" thickBot="1">
      <c r="A122" s="84"/>
      <c r="B122" s="85" t="s">
        <v>26</v>
      </c>
      <c r="C122" s="84"/>
      <c r="D122" s="84"/>
      <c r="E122" s="87"/>
      <c r="F122" s="87"/>
    </row>
    <row r="123" spans="1:6">
      <c r="A123" s="62"/>
      <c r="B123" s="63" t="s">
        <v>190</v>
      </c>
      <c r="C123" s="76" t="s">
        <v>19</v>
      </c>
      <c r="D123" s="69">
        <v>4</v>
      </c>
      <c r="E123" s="66"/>
      <c r="F123" s="67">
        <f t="shared" ref="F123:F130" si="12">D123*E123</f>
        <v>0</v>
      </c>
    </row>
    <row r="124" spans="1:6">
      <c r="A124" s="62"/>
      <c r="B124" s="63" t="s">
        <v>121</v>
      </c>
      <c r="C124" s="76" t="s">
        <v>19</v>
      </c>
      <c r="D124" s="69">
        <v>17</v>
      </c>
      <c r="E124" s="66"/>
      <c r="F124" s="67">
        <f t="shared" si="12"/>
        <v>0</v>
      </c>
    </row>
    <row r="125" spans="1:6">
      <c r="A125" s="62"/>
      <c r="B125" s="63" t="s">
        <v>191</v>
      </c>
      <c r="C125" s="76" t="s">
        <v>19</v>
      </c>
      <c r="D125" s="69">
        <v>3</v>
      </c>
      <c r="E125" s="66"/>
      <c r="F125" s="67">
        <f t="shared" si="12"/>
        <v>0</v>
      </c>
    </row>
    <row r="126" spans="1:6" s="68" customFormat="1">
      <c r="A126" s="62"/>
      <c r="B126" s="63" t="s">
        <v>192</v>
      </c>
      <c r="C126" s="76" t="s">
        <v>19</v>
      </c>
      <c r="D126" s="69">
        <v>1</v>
      </c>
      <c r="E126" s="66"/>
      <c r="F126" s="67">
        <f t="shared" si="12"/>
        <v>0</v>
      </c>
    </row>
    <row r="127" spans="1:6" s="68" customFormat="1">
      <c r="A127" s="62"/>
      <c r="B127" s="63" t="s">
        <v>193</v>
      </c>
      <c r="C127" s="76" t="s">
        <v>19</v>
      </c>
      <c r="D127" s="69">
        <v>1</v>
      </c>
      <c r="E127" s="66"/>
      <c r="F127" s="67">
        <f t="shared" si="12"/>
        <v>0</v>
      </c>
    </row>
    <row r="128" spans="1:6" s="68" customFormat="1">
      <c r="A128" s="62"/>
      <c r="B128" s="63" t="s">
        <v>194</v>
      </c>
      <c r="C128" s="76" t="s">
        <v>19</v>
      </c>
      <c r="D128" s="69">
        <v>1</v>
      </c>
      <c r="E128" s="66"/>
      <c r="F128" s="67">
        <f t="shared" si="12"/>
        <v>0</v>
      </c>
    </row>
    <row r="129" spans="1:6" s="68" customFormat="1">
      <c r="A129" s="62"/>
      <c r="B129" s="63" t="s">
        <v>195</v>
      </c>
      <c r="C129" s="76" t="s">
        <v>19</v>
      </c>
      <c r="D129" s="69">
        <v>1</v>
      </c>
      <c r="E129" s="66"/>
      <c r="F129" s="67">
        <f t="shared" si="12"/>
        <v>0</v>
      </c>
    </row>
    <row r="130" spans="1:6">
      <c r="A130" s="62"/>
      <c r="B130" s="63" t="s">
        <v>123</v>
      </c>
      <c r="C130" s="76" t="s">
        <v>19</v>
      </c>
      <c r="D130" s="69">
        <v>1</v>
      </c>
      <c r="E130" s="66"/>
      <c r="F130" s="67">
        <f t="shared" si="12"/>
        <v>0</v>
      </c>
    </row>
    <row r="131" spans="1:6" ht="16.5" thickBot="1">
      <c r="A131" s="84"/>
      <c r="B131" s="85" t="s">
        <v>27</v>
      </c>
      <c r="C131" s="84"/>
      <c r="D131" s="84"/>
      <c r="E131" s="87"/>
      <c r="F131" s="87"/>
    </row>
    <row r="132" spans="1:6">
      <c r="A132" s="62"/>
      <c r="B132" s="63" t="s">
        <v>196</v>
      </c>
      <c r="C132" s="76" t="s">
        <v>19</v>
      </c>
      <c r="D132" s="69">
        <v>5</v>
      </c>
      <c r="E132" s="66"/>
      <c r="F132" s="67">
        <f t="shared" ref="F132:F134" si="13">D132*E132</f>
        <v>0</v>
      </c>
    </row>
    <row r="133" spans="1:6">
      <c r="A133" s="62"/>
      <c r="B133" s="63" t="s">
        <v>197</v>
      </c>
      <c r="C133" s="76" t="s">
        <v>19</v>
      </c>
      <c r="D133" s="69">
        <v>38</v>
      </c>
      <c r="E133" s="66"/>
      <c r="F133" s="67">
        <f t="shared" si="13"/>
        <v>0</v>
      </c>
    </row>
    <row r="134" spans="1:6" s="68" customFormat="1">
      <c r="A134" s="62"/>
      <c r="B134" s="92" t="s">
        <v>198</v>
      </c>
      <c r="C134" s="76" t="s">
        <v>19</v>
      </c>
      <c r="D134" s="69">
        <v>46</v>
      </c>
      <c r="E134" s="66"/>
      <c r="F134" s="67">
        <f t="shared" si="13"/>
        <v>0</v>
      </c>
    </row>
    <row r="135" spans="1:6" ht="16.5" thickBot="1">
      <c r="A135" s="84"/>
      <c r="B135" s="85" t="s">
        <v>28</v>
      </c>
      <c r="C135" s="84"/>
      <c r="D135" s="84"/>
      <c r="E135" s="87"/>
      <c r="F135" s="87"/>
    </row>
    <row r="136" spans="1:6">
      <c r="A136" s="62"/>
      <c r="B136" s="63" t="s">
        <v>124</v>
      </c>
      <c r="C136" s="76" t="s">
        <v>19</v>
      </c>
      <c r="D136" s="69">
        <v>13</v>
      </c>
      <c r="E136" s="66"/>
      <c r="F136" s="67">
        <f t="shared" ref="F136:F148" si="14">D136*E136</f>
        <v>0</v>
      </c>
    </row>
    <row r="137" spans="1:6">
      <c r="A137" s="62"/>
      <c r="B137" s="63" t="s">
        <v>125</v>
      </c>
      <c r="C137" s="76" t="s">
        <v>19</v>
      </c>
      <c r="D137" s="69">
        <v>11</v>
      </c>
      <c r="E137" s="66"/>
      <c r="F137" s="67">
        <f t="shared" si="14"/>
        <v>0</v>
      </c>
    </row>
    <row r="138" spans="1:6">
      <c r="A138" s="62"/>
      <c r="B138" s="63" t="s">
        <v>126</v>
      </c>
      <c r="C138" s="76" t="s">
        <v>19</v>
      </c>
      <c r="D138" s="69">
        <v>136</v>
      </c>
      <c r="E138" s="66"/>
      <c r="F138" s="67">
        <f t="shared" si="14"/>
        <v>0</v>
      </c>
    </row>
    <row r="139" spans="1:6">
      <c r="A139" s="62"/>
      <c r="B139" s="63" t="s">
        <v>201</v>
      </c>
      <c r="C139" s="76" t="s">
        <v>19</v>
      </c>
      <c r="D139" s="69">
        <v>1005</v>
      </c>
      <c r="E139" s="66"/>
      <c r="F139" s="67">
        <f t="shared" si="14"/>
        <v>0</v>
      </c>
    </row>
    <row r="140" spans="1:6">
      <c r="A140" s="62"/>
      <c r="B140" s="63" t="s">
        <v>202</v>
      </c>
      <c r="C140" s="76" t="s">
        <v>19</v>
      </c>
      <c r="D140" s="69">
        <v>15</v>
      </c>
      <c r="E140" s="66"/>
      <c r="F140" s="67">
        <f t="shared" si="14"/>
        <v>0</v>
      </c>
    </row>
    <row r="141" spans="1:6">
      <c r="A141" s="62"/>
      <c r="B141" s="63" t="s">
        <v>203</v>
      </c>
      <c r="C141" s="76" t="s">
        <v>19</v>
      </c>
      <c r="D141" s="69">
        <v>62</v>
      </c>
      <c r="E141" s="66"/>
      <c r="F141" s="67">
        <f t="shared" si="14"/>
        <v>0</v>
      </c>
    </row>
    <row r="142" spans="1:6">
      <c r="A142" s="62"/>
      <c r="B142" s="63" t="s">
        <v>127</v>
      </c>
      <c r="C142" s="76" t="s">
        <v>19</v>
      </c>
      <c r="D142" s="69">
        <v>19</v>
      </c>
      <c r="E142" s="66"/>
      <c r="F142" s="67">
        <f t="shared" si="14"/>
        <v>0</v>
      </c>
    </row>
    <row r="143" spans="1:6">
      <c r="A143" s="62"/>
      <c r="B143" s="63" t="s">
        <v>204</v>
      </c>
      <c r="C143" s="76" t="s">
        <v>19</v>
      </c>
      <c r="D143" s="69">
        <v>78</v>
      </c>
      <c r="E143" s="66"/>
      <c r="F143" s="67">
        <f t="shared" si="14"/>
        <v>0</v>
      </c>
    </row>
    <row r="144" spans="1:6">
      <c r="A144" s="62"/>
      <c r="B144" s="92" t="s">
        <v>209</v>
      </c>
      <c r="C144" s="76" t="s">
        <v>19</v>
      </c>
      <c r="D144" s="69">
        <v>366</v>
      </c>
      <c r="E144" s="66"/>
      <c r="F144" s="67">
        <f t="shared" si="14"/>
        <v>0</v>
      </c>
    </row>
    <row r="145" spans="1:6">
      <c r="A145" s="62"/>
      <c r="B145" s="92" t="s">
        <v>205</v>
      </c>
      <c r="C145" s="76" t="s">
        <v>19</v>
      </c>
      <c r="D145" s="69">
        <v>7</v>
      </c>
      <c r="E145" s="66"/>
      <c r="F145" s="67">
        <f t="shared" si="14"/>
        <v>0</v>
      </c>
    </row>
    <row r="146" spans="1:6">
      <c r="A146" s="62"/>
      <c r="B146" s="63" t="s">
        <v>206</v>
      </c>
      <c r="C146" s="76" t="s">
        <v>19</v>
      </c>
      <c r="D146" s="69">
        <v>14</v>
      </c>
      <c r="E146" s="66"/>
      <c r="F146" s="67">
        <f t="shared" si="14"/>
        <v>0</v>
      </c>
    </row>
    <row r="147" spans="1:6">
      <c r="A147" s="62"/>
      <c r="B147" s="63" t="s">
        <v>207</v>
      </c>
      <c r="C147" s="76" t="s">
        <v>19</v>
      </c>
      <c r="D147" s="69">
        <v>5</v>
      </c>
      <c r="E147" s="66"/>
      <c r="F147" s="67">
        <f t="shared" si="14"/>
        <v>0</v>
      </c>
    </row>
    <row r="148" spans="1:6">
      <c r="A148" s="62"/>
      <c r="B148" s="63" t="s">
        <v>208</v>
      </c>
      <c r="C148" s="76" t="s">
        <v>19</v>
      </c>
      <c r="D148" s="69">
        <v>55</v>
      </c>
      <c r="E148" s="66"/>
      <c r="F148" s="67">
        <f t="shared" si="14"/>
        <v>0</v>
      </c>
    </row>
    <row r="149" spans="1:6" ht="16.5" thickBot="1">
      <c r="A149" s="84"/>
      <c r="B149" s="85" t="s">
        <v>128</v>
      </c>
      <c r="C149" s="84"/>
      <c r="D149" s="84"/>
      <c r="E149" s="87"/>
      <c r="F149" s="87"/>
    </row>
    <row r="150" spans="1:6" ht="15">
      <c r="A150" s="62"/>
      <c r="B150" s="63" t="s">
        <v>129</v>
      </c>
      <c r="C150" s="76" t="s">
        <v>130</v>
      </c>
      <c r="D150" s="69">
        <v>80</v>
      </c>
      <c r="E150" s="66"/>
      <c r="F150" s="67">
        <f>D150*E150</f>
        <v>0</v>
      </c>
    </row>
    <row r="151" spans="1:6">
      <c r="A151" s="62"/>
      <c r="B151" s="92" t="s">
        <v>210</v>
      </c>
      <c r="C151" s="76" t="s">
        <v>19</v>
      </c>
      <c r="D151" s="69">
        <v>17</v>
      </c>
      <c r="E151" s="70"/>
      <c r="F151" s="71">
        <f>D151*E151</f>
        <v>0</v>
      </c>
    </row>
    <row r="152" spans="1:6">
      <c r="A152" s="93"/>
      <c r="B152" s="93"/>
      <c r="C152" s="94"/>
      <c r="D152" s="95"/>
      <c r="E152" s="88" t="s">
        <v>31</v>
      </c>
      <c r="F152" s="89">
        <f>SUBTOTAL(109,F119:F151)</f>
        <v>0</v>
      </c>
    </row>
    <row r="153" spans="1:6" ht="16.5" thickBot="1">
      <c r="A153" s="14" t="s">
        <v>136</v>
      </c>
      <c r="B153" s="18" t="s">
        <v>135</v>
      </c>
      <c r="C153" s="15"/>
      <c r="D153" s="16"/>
      <c r="E153" s="17"/>
      <c r="F153" s="17"/>
    </row>
    <row r="154" spans="1:6" ht="16.5" thickBot="1">
      <c r="A154" s="5"/>
      <c r="B154" s="13" t="s">
        <v>162</v>
      </c>
      <c r="C154" s="5"/>
      <c r="D154" s="5"/>
      <c r="E154" s="6"/>
      <c r="F154" s="6"/>
    </row>
    <row r="155" spans="1:6">
      <c r="A155" s="7"/>
      <c r="B155" s="31" t="s">
        <v>138</v>
      </c>
      <c r="C155" s="20" t="s">
        <v>19</v>
      </c>
      <c r="D155" s="29">
        <v>61</v>
      </c>
      <c r="E155" s="10"/>
      <c r="F155" s="21">
        <f t="shared" ref="F155:F175" si="15">D155*E155</f>
        <v>0</v>
      </c>
    </row>
    <row r="156" spans="1:6">
      <c r="A156" s="7"/>
      <c r="B156" s="31" t="s">
        <v>141</v>
      </c>
      <c r="C156" s="20" t="s">
        <v>19</v>
      </c>
      <c r="D156" s="29">
        <v>4</v>
      </c>
      <c r="E156" s="10"/>
      <c r="F156" s="21">
        <f t="shared" si="15"/>
        <v>0</v>
      </c>
    </row>
    <row r="157" spans="1:6">
      <c r="A157" s="7"/>
      <c r="B157" s="31" t="s">
        <v>140</v>
      </c>
      <c r="C157" s="20" t="s">
        <v>19</v>
      </c>
      <c r="D157" s="29">
        <v>54</v>
      </c>
      <c r="E157" s="10"/>
      <c r="F157" s="21">
        <f t="shared" si="15"/>
        <v>0</v>
      </c>
    </row>
    <row r="158" spans="1:6">
      <c r="A158" s="7"/>
      <c r="B158" s="31" t="s">
        <v>142</v>
      </c>
      <c r="C158" s="20" t="s">
        <v>19</v>
      </c>
      <c r="D158" s="29">
        <v>1</v>
      </c>
      <c r="E158" s="10"/>
      <c r="F158" s="21">
        <f t="shared" si="15"/>
        <v>0</v>
      </c>
    </row>
    <row r="159" spans="1:6">
      <c r="A159" s="7"/>
      <c r="B159" s="31" t="s">
        <v>143</v>
      </c>
      <c r="C159" s="20" t="s">
        <v>19</v>
      </c>
      <c r="D159" s="29">
        <v>6</v>
      </c>
      <c r="E159" s="10"/>
      <c r="F159" s="21">
        <f t="shared" si="15"/>
        <v>0</v>
      </c>
    </row>
    <row r="160" spans="1:6">
      <c r="A160" s="7"/>
      <c r="B160" s="31" t="s">
        <v>139</v>
      </c>
      <c r="C160" s="20" t="s">
        <v>19</v>
      </c>
      <c r="D160" s="29">
        <f>D157+D156+D158+D159</f>
        <v>65</v>
      </c>
      <c r="E160" s="10"/>
      <c r="F160" s="21">
        <f t="shared" si="15"/>
        <v>0</v>
      </c>
    </row>
    <row r="161" spans="1:6">
      <c r="A161" s="7"/>
      <c r="B161" s="31" t="s">
        <v>144</v>
      </c>
      <c r="C161" s="20" t="s">
        <v>19</v>
      </c>
      <c r="D161" s="29">
        <f>D160+D155</f>
        <v>126</v>
      </c>
      <c r="E161" s="10"/>
      <c r="F161" s="21">
        <f t="shared" si="15"/>
        <v>0</v>
      </c>
    </row>
    <row r="162" spans="1:6">
      <c r="A162" s="7"/>
      <c r="B162" s="31" t="s">
        <v>145</v>
      </c>
      <c r="C162" s="20" t="s">
        <v>19</v>
      </c>
      <c r="D162" s="29">
        <f>D160+D155</f>
        <v>126</v>
      </c>
      <c r="E162" s="10"/>
      <c r="F162" s="21">
        <f t="shared" si="15"/>
        <v>0</v>
      </c>
    </row>
    <row r="163" spans="1:6">
      <c r="A163" s="7"/>
      <c r="B163" s="31" t="s">
        <v>146</v>
      </c>
      <c r="C163" s="20" t="s">
        <v>147</v>
      </c>
      <c r="D163" s="29">
        <f>(D160+D155)*0.5</f>
        <v>63</v>
      </c>
      <c r="E163" s="10"/>
      <c r="F163" s="21">
        <f t="shared" si="15"/>
        <v>0</v>
      </c>
    </row>
    <row r="164" spans="1:6">
      <c r="A164" s="7"/>
      <c r="B164" s="31" t="s">
        <v>150</v>
      </c>
      <c r="C164" s="20" t="s">
        <v>19</v>
      </c>
      <c r="D164" s="29">
        <v>6</v>
      </c>
      <c r="E164" s="10"/>
      <c r="F164" s="21">
        <f t="shared" si="15"/>
        <v>0</v>
      </c>
    </row>
    <row r="165" spans="1:6">
      <c r="A165" s="7"/>
      <c r="B165" s="31" t="s">
        <v>153</v>
      </c>
      <c r="C165" s="20" t="s">
        <v>19</v>
      </c>
      <c r="D165" s="29">
        <v>3</v>
      </c>
      <c r="E165" s="10"/>
      <c r="F165" s="21">
        <f t="shared" si="15"/>
        <v>0</v>
      </c>
    </row>
    <row r="166" spans="1:6">
      <c r="A166" s="7"/>
      <c r="B166" s="31" t="s">
        <v>154</v>
      </c>
      <c r="C166" s="20" t="s">
        <v>19</v>
      </c>
      <c r="D166" s="29">
        <v>1</v>
      </c>
      <c r="E166" s="10"/>
      <c r="F166" s="21">
        <f t="shared" si="15"/>
        <v>0</v>
      </c>
    </row>
    <row r="167" spans="1:6">
      <c r="A167" s="7"/>
      <c r="B167" s="31" t="s">
        <v>155</v>
      </c>
      <c r="C167" s="20" t="s">
        <v>19</v>
      </c>
      <c r="D167" s="29">
        <v>4</v>
      </c>
      <c r="E167" s="10"/>
      <c r="F167" s="21">
        <f t="shared" si="15"/>
        <v>0</v>
      </c>
    </row>
    <row r="168" spans="1:6">
      <c r="A168" s="7"/>
      <c r="B168" s="31" t="s">
        <v>156</v>
      </c>
      <c r="C168" s="20" t="s">
        <v>19</v>
      </c>
      <c r="D168" s="29">
        <v>3</v>
      </c>
      <c r="E168" s="10"/>
      <c r="F168" s="21">
        <f t="shared" si="15"/>
        <v>0</v>
      </c>
    </row>
    <row r="169" spans="1:6">
      <c r="A169" s="7"/>
      <c r="B169" s="31" t="s">
        <v>157</v>
      </c>
      <c r="C169" s="20" t="s">
        <v>19</v>
      </c>
      <c r="D169" s="29">
        <v>12</v>
      </c>
      <c r="E169" s="10"/>
      <c r="F169" s="21">
        <f t="shared" si="15"/>
        <v>0</v>
      </c>
    </row>
    <row r="170" spans="1:6">
      <c r="A170" s="7"/>
      <c r="B170" s="31" t="s">
        <v>159</v>
      </c>
      <c r="C170" s="20" t="s">
        <v>19</v>
      </c>
      <c r="D170" s="29">
        <v>5</v>
      </c>
      <c r="E170" s="10"/>
      <c r="F170" s="21">
        <f t="shared" si="15"/>
        <v>0</v>
      </c>
    </row>
    <row r="171" spans="1:6">
      <c r="A171" s="7"/>
      <c r="B171" s="31" t="s">
        <v>161</v>
      </c>
      <c r="C171" s="20" t="s">
        <v>19</v>
      </c>
      <c r="D171" s="29">
        <v>3</v>
      </c>
      <c r="E171" s="10"/>
      <c r="F171" s="21">
        <f t="shared" si="15"/>
        <v>0</v>
      </c>
    </row>
    <row r="172" spans="1:6">
      <c r="A172" s="7"/>
      <c r="B172" s="32" t="s">
        <v>160</v>
      </c>
      <c r="C172" s="20" t="s">
        <v>19</v>
      </c>
      <c r="D172" s="29">
        <v>4</v>
      </c>
      <c r="E172" s="10"/>
      <c r="F172" s="21">
        <f t="shared" si="15"/>
        <v>0</v>
      </c>
    </row>
    <row r="173" spans="1:6">
      <c r="A173" s="7"/>
      <c r="B173" s="31" t="s">
        <v>163</v>
      </c>
      <c r="C173" s="20" t="s">
        <v>147</v>
      </c>
      <c r="D173" s="29">
        <v>590</v>
      </c>
      <c r="E173" s="10"/>
      <c r="F173" s="21">
        <f t="shared" si="15"/>
        <v>0</v>
      </c>
    </row>
    <row r="174" spans="1:6">
      <c r="A174" s="7"/>
      <c r="B174" s="31" t="s">
        <v>164</v>
      </c>
      <c r="C174" s="20" t="s">
        <v>19</v>
      </c>
      <c r="D174" s="29">
        <v>250</v>
      </c>
      <c r="E174" s="10"/>
      <c r="F174" s="21">
        <f t="shared" si="15"/>
        <v>0</v>
      </c>
    </row>
    <row r="175" spans="1:6">
      <c r="A175" s="7"/>
      <c r="B175" s="31" t="s">
        <v>165</v>
      </c>
      <c r="C175" s="20" t="s">
        <v>19</v>
      </c>
      <c r="D175" s="29">
        <f>D173*0.5</f>
        <v>295</v>
      </c>
      <c r="E175" s="10"/>
      <c r="F175" s="21">
        <f t="shared" si="15"/>
        <v>0</v>
      </c>
    </row>
    <row r="176" spans="1:6" ht="16.5" thickBot="1">
      <c r="A176" s="5"/>
      <c r="B176" s="13" t="s">
        <v>137</v>
      </c>
      <c r="C176" s="5"/>
      <c r="D176" s="5"/>
      <c r="E176" s="6"/>
      <c r="F176" s="6"/>
    </row>
    <row r="177" spans="1:6">
      <c r="A177" s="7"/>
      <c r="B177" s="31" t="s">
        <v>187</v>
      </c>
      <c r="C177" s="20" t="s">
        <v>147</v>
      </c>
      <c r="D177" s="29">
        <v>218</v>
      </c>
      <c r="E177" s="10"/>
      <c r="F177" s="21">
        <f t="shared" ref="F177:F191" si="16">D177*E177</f>
        <v>0</v>
      </c>
    </row>
    <row r="178" spans="1:6">
      <c r="A178" s="7"/>
      <c r="B178" s="31" t="s">
        <v>186</v>
      </c>
      <c r="C178" s="20" t="s">
        <v>147</v>
      </c>
      <c r="D178" s="29">
        <v>762</v>
      </c>
      <c r="E178" s="10"/>
      <c r="F178" s="21">
        <f t="shared" si="16"/>
        <v>0</v>
      </c>
    </row>
    <row r="179" spans="1:6">
      <c r="A179" s="7"/>
      <c r="B179" s="31" t="s">
        <v>177</v>
      </c>
      <c r="C179" s="20" t="s">
        <v>19</v>
      </c>
      <c r="D179" s="29">
        <v>12</v>
      </c>
      <c r="E179" s="10"/>
      <c r="F179" s="21">
        <f t="shared" si="16"/>
        <v>0</v>
      </c>
    </row>
    <row r="180" spans="1:6">
      <c r="A180" s="7"/>
      <c r="B180" s="31" t="s">
        <v>178</v>
      </c>
      <c r="C180" s="20" t="s">
        <v>19</v>
      </c>
      <c r="D180" s="29">
        <v>12</v>
      </c>
      <c r="E180" s="10"/>
      <c r="F180" s="21">
        <f t="shared" si="16"/>
        <v>0</v>
      </c>
    </row>
    <row r="181" spans="1:6">
      <c r="A181" s="7"/>
      <c r="B181" s="31" t="s">
        <v>179</v>
      </c>
      <c r="C181" s="20" t="s">
        <v>19</v>
      </c>
      <c r="D181" s="29">
        <v>3</v>
      </c>
      <c r="E181" s="10"/>
      <c r="F181" s="21">
        <f t="shared" si="16"/>
        <v>0</v>
      </c>
    </row>
    <row r="182" spans="1:6">
      <c r="A182" s="7"/>
      <c r="B182" s="31" t="s">
        <v>180</v>
      </c>
      <c r="C182" s="20" t="s">
        <v>19</v>
      </c>
      <c r="D182" s="29">
        <v>6</v>
      </c>
      <c r="E182" s="10"/>
      <c r="F182" s="21">
        <f t="shared" si="16"/>
        <v>0</v>
      </c>
    </row>
    <row r="183" spans="1:6">
      <c r="A183" s="7"/>
      <c r="B183" s="31" t="s">
        <v>181</v>
      </c>
      <c r="C183" s="20" t="s">
        <v>19</v>
      </c>
      <c r="D183" s="29">
        <v>64</v>
      </c>
      <c r="E183" s="10"/>
      <c r="F183" s="21">
        <f t="shared" si="16"/>
        <v>0</v>
      </c>
    </row>
    <row r="184" spans="1:6">
      <c r="A184" s="7"/>
      <c r="B184" s="31" t="s">
        <v>182</v>
      </c>
      <c r="C184" s="20" t="s">
        <v>19</v>
      </c>
      <c r="D184" s="29">
        <v>10</v>
      </c>
      <c r="E184" s="10"/>
      <c r="F184" s="21">
        <f t="shared" si="16"/>
        <v>0</v>
      </c>
    </row>
    <row r="185" spans="1:6">
      <c r="A185" s="7"/>
      <c r="B185" s="31" t="s">
        <v>183</v>
      </c>
      <c r="C185" s="20" t="s">
        <v>19</v>
      </c>
      <c r="D185" s="29">
        <v>39</v>
      </c>
      <c r="E185" s="10"/>
      <c r="F185" s="21">
        <f t="shared" si="16"/>
        <v>0</v>
      </c>
    </row>
    <row r="186" spans="1:6">
      <c r="A186" s="7"/>
      <c r="B186" s="31" t="s">
        <v>184</v>
      </c>
      <c r="C186" s="20" t="s">
        <v>19</v>
      </c>
      <c r="D186" s="29">
        <v>74</v>
      </c>
      <c r="E186" s="10"/>
      <c r="F186" s="21">
        <f t="shared" si="16"/>
        <v>0</v>
      </c>
    </row>
    <row r="187" spans="1:6">
      <c r="A187" s="7"/>
      <c r="B187" s="31" t="s">
        <v>189</v>
      </c>
      <c r="C187" s="20" t="s">
        <v>19</v>
      </c>
      <c r="D187" s="29">
        <v>5</v>
      </c>
      <c r="E187" s="10"/>
      <c r="F187" s="21">
        <f t="shared" ref="F187" si="17">D187*E187</f>
        <v>0</v>
      </c>
    </row>
    <row r="188" spans="1:6">
      <c r="A188" s="7"/>
      <c r="B188" s="31" t="s">
        <v>185</v>
      </c>
      <c r="C188" s="20" t="s">
        <v>19</v>
      </c>
      <c r="D188" s="29">
        <v>69</v>
      </c>
      <c r="E188" s="10"/>
      <c r="F188" s="21">
        <f t="shared" si="16"/>
        <v>0</v>
      </c>
    </row>
    <row r="189" spans="1:6">
      <c r="A189" s="7"/>
      <c r="B189" s="31" t="s">
        <v>188</v>
      </c>
      <c r="C189" s="20" t="s">
        <v>19</v>
      </c>
      <c r="D189" s="29">
        <v>5</v>
      </c>
      <c r="E189" s="10"/>
      <c r="F189" s="21">
        <f t="shared" si="16"/>
        <v>0</v>
      </c>
    </row>
    <row r="190" spans="1:6">
      <c r="A190" s="7"/>
      <c r="B190" s="31" t="s">
        <v>176</v>
      </c>
      <c r="C190" s="20" t="s">
        <v>19</v>
      </c>
      <c r="D190" s="29">
        <v>3</v>
      </c>
      <c r="E190" s="10"/>
      <c r="F190" s="21">
        <f t="shared" si="16"/>
        <v>0</v>
      </c>
    </row>
    <row r="191" spans="1:6">
      <c r="A191" s="7"/>
      <c r="B191" s="31" t="s">
        <v>170</v>
      </c>
      <c r="C191" s="20" t="s">
        <v>147</v>
      </c>
      <c r="D191" s="29">
        <v>210</v>
      </c>
      <c r="E191" s="10"/>
      <c r="F191" s="21">
        <f t="shared" si="16"/>
        <v>0</v>
      </c>
    </row>
    <row r="192" spans="1:6" ht="16.5" thickBot="1">
      <c r="A192" s="5"/>
      <c r="B192" s="13" t="s">
        <v>166</v>
      </c>
      <c r="C192" s="5"/>
      <c r="D192" s="5"/>
      <c r="E192" s="6"/>
      <c r="F192" s="6"/>
    </row>
    <row r="193" spans="1:6">
      <c r="A193" s="7"/>
      <c r="B193" s="31" t="s">
        <v>151</v>
      </c>
      <c r="C193" s="20" t="s">
        <v>19</v>
      </c>
      <c r="D193" s="29">
        <v>1</v>
      </c>
      <c r="E193" s="10"/>
      <c r="F193" s="21">
        <f t="shared" ref="F193:F199" si="18">D193*E193</f>
        <v>0</v>
      </c>
    </row>
    <row r="194" spans="1:6">
      <c r="A194" s="7"/>
      <c r="B194" s="31" t="s">
        <v>152</v>
      </c>
      <c r="C194" s="20" t="s">
        <v>19</v>
      </c>
      <c r="D194" s="29">
        <v>1</v>
      </c>
      <c r="E194" s="10"/>
      <c r="F194" s="21">
        <f t="shared" si="18"/>
        <v>0</v>
      </c>
    </row>
    <row r="195" spans="1:6">
      <c r="A195" s="7"/>
      <c r="B195" s="31" t="s">
        <v>148</v>
      </c>
      <c r="C195" s="20" t="s">
        <v>19</v>
      </c>
      <c r="D195" s="29">
        <v>9</v>
      </c>
      <c r="E195" s="10"/>
      <c r="F195" s="21">
        <f t="shared" si="18"/>
        <v>0</v>
      </c>
    </row>
    <row r="196" spans="1:6">
      <c r="A196" s="7"/>
      <c r="B196" s="31" t="s">
        <v>149</v>
      </c>
      <c r="C196" s="20" t="s">
        <v>19</v>
      </c>
      <c r="D196" s="29">
        <v>3</v>
      </c>
      <c r="E196" s="10"/>
      <c r="F196" s="21">
        <f t="shared" si="18"/>
        <v>0</v>
      </c>
    </row>
    <row r="197" spans="1:6">
      <c r="A197" s="7"/>
      <c r="B197" s="31" t="s">
        <v>167</v>
      </c>
      <c r="C197" s="20" t="s">
        <v>147</v>
      </c>
      <c r="D197" s="29">
        <v>247</v>
      </c>
      <c r="E197" s="10"/>
      <c r="F197" s="21">
        <f t="shared" si="18"/>
        <v>0</v>
      </c>
    </row>
    <row r="198" spans="1:6">
      <c r="A198" s="7"/>
      <c r="B198" s="31" t="s">
        <v>168</v>
      </c>
      <c r="C198" s="20" t="s">
        <v>147</v>
      </c>
      <c r="D198" s="29">
        <v>98</v>
      </c>
      <c r="E198" s="10"/>
      <c r="F198" s="21">
        <f t="shared" si="18"/>
        <v>0</v>
      </c>
    </row>
    <row r="199" spans="1:6">
      <c r="A199" s="7"/>
      <c r="B199" s="31" t="s">
        <v>158</v>
      </c>
      <c r="C199" s="20" t="s">
        <v>19</v>
      </c>
      <c r="D199" s="29">
        <v>19</v>
      </c>
      <c r="E199" s="10"/>
      <c r="F199" s="21">
        <f t="shared" si="18"/>
        <v>0</v>
      </c>
    </row>
    <row r="200" spans="1:6">
      <c r="A200" s="7"/>
      <c r="B200" s="31" t="s">
        <v>169</v>
      </c>
      <c r="C200" s="20" t="s">
        <v>147</v>
      </c>
      <c r="D200" s="29">
        <f>D197+D198</f>
        <v>345</v>
      </c>
      <c r="E200" s="10"/>
      <c r="F200" s="21">
        <f t="shared" ref="F200" si="19">D200*E200</f>
        <v>0</v>
      </c>
    </row>
    <row r="201" spans="1:6" ht="16.5" thickBot="1">
      <c r="A201" s="5"/>
      <c r="B201" s="13" t="s">
        <v>171</v>
      </c>
      <c r="C201" s="5"/>
      <c r="D201" s="5"/>
      <c r="E201" s="6"/>
      <c r="F201" s="6"/>
    </row>
    <row r="202" spans="1:6">
      <c r="A202" s="7"/>
      <c r="B202" s="31" t="s">
        <v>172</v>
      </c>
      <c r="C202" s="20" t="s">
        <v>19</v>
      </c>
      <c r="D202" s="29">
        <v>126</v>
      </c>
      <c r="E202" s="10"/>
      <c r="F202" s="21">
        <f t="shared" ref="F202:F204" si="20">D202*E202</f>
        <v>0</v>
      </c>
    </row>
    <row r="203" spans="1:6">
      <c r="A203" s="7"/>
      <c r="B203" s="31" t="s">
        <v>173</v>
      </c>
      <c r="C203" s="20" t="s">
        <v>147</v>
      </c>
      <c r="D203" s="29">
        <v>710</v>
      </c>
      <c r="E203" s="10"/>
      <c r="F203" s="21">
        <f t="shared" si="20"/>
        <v>0</v>
      </c>
    </row>
    <row r="204" spans="1:6">
      <c r="A204" s="7"/>
      <c r="B204" s="31" t="s">
        <v>174</v>
      </c>
      <c r="C204" s="20" t="s">
        <v>19</v>
      </c>
      <c r="D204" s="29">
        <v>1</v>
      </c>
      <c r="E204" s="25"/>
      <c r="F204" s="26">
        <f t="shared" si="20"/>
        <v>0</v>
      </c>
    </row>
    <row r="205" spans="1:6">
      <c r="A205" s="22"/>
      <c r="B205" s="22"/>
      <c r="C205" s="23"/>
      <c r="D205" s="24"/>
      <c r="E205" s="28" t="s">
        <v>175</v>
      </c>
      <c r="F205" s="27">
        <f>SUBTOTAL(109,F155:F204)</f>
        <v>0</v>
      </c>
    </row>
    <row r="206" spans="1:6">
      <c r="E206" s="1" t="s">
        <v>34</v>
      </c>
      <c r="F206" s="30">
        <f>SUBTOTAL(109,F7:F205)</f>
        <v>0</v>
      </c>
    </row>
    <row r="207" spans="1:6" ht="19.5">
      <c r="A207" s="3"/>
      <c r="B207" s="11" t="s">
        <v>7</v>
      </c>
      <c r="C207" s="3"/>
      <c r="D207" s="4"/>
      <c r="E207" s="4"/>
      <c r="F207" s="4"/>
    </row>
    <row r="208" spans="1:6" ht="16.5" thickBot="1">
      <c r="A208" s="5"/>
      <c r="B208" s="13" t="s">
        <v>226</v>
      </c>
      <c r="C208" s="5"/>
      <c r="D208" s="5"/>
      <c r="E208" s="6"/>
      <c r="F208" s="6"/>
    </row>
    <row r="209" spans="1:6" ht="15" customHeight="1">
      <c r="A209" s="7"/>
      <c r="B209" s="31" t="s">
        <v>221</v>
      </c>
      <c r="C209" s="20" t="s">
        <v>222</v>
      </c>
      <c r="D209" s="29">
        <v>3</v>
      </c>
      <c r="E209" s="10"/>
      <c r="F209" s="21">
        <f t="shared" ref="F209:F212" si="21">D209*E209</f>
        <v>0</v>
      </c>
    </row>
    <row r="210" spans="1:6" ht="15" customHeight="1">
      <c r="A210" s="7"/>
      <c r="B210" s="31" t="s">
        <v>223</v>
      </c>
      <c r="C210" s="20" t="s">
        <v>222</v>
      </c>
      <c r="D210" s="29">
        <v>9.5</v>
      </c>
      <c r="E210" s="10"/>
      <c r="F210" s="21">
        <f t="shared" si="21"/>
        <v>0</v>
      </c>
    </row>
    <row r="211" spans="1:6" ht="15" customHeight="1">
      <c r="A211" s="7"/>
      <c r="B211" s="31" t="s">
        <v>224</v>
      </c>
      <c r="C211" s="20" t="s">
        <v>222</v>
      </c>
      <c r="D211" s="29">
        <v>6.5</v>
      </c>
      <c r="E211" s="10"/>
      <c r="F211" s="21">
        <f t="shared" si="21"/>
        <v>0</v>
      </c>
    </row>
    <row r="212" spans="1:6" ht="15" customHeight="1">
      <c r="A212" s="7"/>
      <c r="B212" s="31" t="s">
        <v>225</v>
      </c>
      <c r="C212" s="20" t="s">
        <v>222</v>
      </c>
      <c r="D212" s="29">
        <v>6</v>
      </c>
      <c r="E212" s="10"/>
      <c r="F212" s="21">
        <f t="shared" si="21"/>
        <v>0</v>
      </c>
    </row>
    <row r="213" spans="1:6" ht="16.5" thickBot="1">
      <c r="A213" s="5"/>
      <c r="B213" s="13" t="s">
        <v>227</v>
      </c>
      <c r="C213" s="5"/>
      <c r="D213" s="5"/>
      <c r="E213" s="6"/>
      <c r="F213" s="6"/>
    </row>
    <row r="214" spans="1:6" ht="17.25">
      <c r="A214" s="7"/>
      <c r="B214" s="31" t="s">
        <v>228</v>
      </c>
      <c r="C214" s="20" t="s">
        <v>222</v>
      </c>
      <c r="D214" s="29">
        <v>1</v>
      </c>
      <c r="E214" s="10"/>
      <c r="F214" s="21">
        <f>D214*E214</f>
        <v>0</v>
      </c>
    </row>
    <row r="215" spans="1:6" ht="16.5" thickBot="1">
      <c r="A215" s="5"/>
      <c r="B215" s="13" t="s">
        <v>229</v>
      </c>
      <c r="C215" s="5"/>
      <c r="D215" s="5"/>
      <c r="E215" s="6"/>
      <c r="F215" s="6"/>
    </row>
    <row r="216" spans="1:6" ht="13.5" customHeight="1">
      <c r="A216" s="7"/>
      <c r="B216" s="31" t="s">
        <v>230</v>
      </c>
      <c r="C216" s="20" t="s">
        <v>231</v>
      </c>
      <c r="D216" s="29">
        <v>10.5</v>
      </c>
      <c r="E216" s="10"/>
      <c r="F216" s="21">
        <f t="shared" ref="F216:F233" si="22">D216*E216</f>
        <v>0</v>
      </c>
    </row>
    <row r="217" spans="1:6" ht="13.5" customHeight="1">
      <c r="A217" s="7"/>
      <c r="B217" s="31" t="s">
        <v>232</v>
      </c>
      <c r="C217" s="20" t="s">
        <v>231</v>
      </c>
      <c r="D217" s="29">
        <v>16.3</v>
      </c>
      <c r="E217" s="10"/>
      <c r="F217" s="21">
        <f t="shared" si="22"/>
        <v>0</v>
      </c>
    </row>
    <row r="218" spans="1:6" ht="13.5" customHeight="1">
      <c r="A218" s="7"/>
      <c r="B218" s="31" t="s">
        <v>233</v>
      </c>
      <c r="C218" s="20" t="s">
        <v>231</v>
      </c>
      <c r="D218" s="29">
        <v>22.7</v>
      </c>
      <c r="E218" s="10"/>
      <c r="F218" s="21">
        <f t="shared" si="22"/>
        <v>0</v>
      </c>
    </row>
    <row r="219" spans="1:6" ht="13.5" customHeight="1">
      <c r="A219" s="7"/>
      <c r="B219" s="31" t="s">
        <v>234</v>
      </c>
      <c r="C219" s="20" t="s">
        <v>231</v>
      </c>
      <c r="D219" s="29">
        <v>34.5</v>
      </c>
      <c r="E219" s="10"/>
      <c r="F219" s="21">
        <f t="shared" si="22"/>
        <v>0</v>
      </c>
    </row>
    <row r="220" spans="1:6" ht="16.5" thickBot="1">
      <c r="A220" s="5"/>
      <c r="B220" s="13" t="s">
        <v>235</v>
      </c>
      <c r="C220" s="5"/>
      <c r="D220" s="5"/>
      <c r="E220" s="6"/>
      <c r="F220" s="6"/>
    </row>
    <row r="221" spans="1:6" ht="13.5" customHeight="1">
      <c r="A221" s="7"/>
      <c r="B221" s="39" t="s">
        <v>236</v>
      </c>
      <c r="C221" s="8" t="s">
        <v>222</v>
      </c>
      <c r="D221" s="40">
        <v>3</v>
      </c>
      <c r="E221" s="10"/>
      <c r="F221" s="21">
        <f t="shared" si="22"/>
        <v>0</v>
      </c>
    </row>
    <row r="222" spans="1:6" ht="13.5" customHeight="1">
      <c r="A222" s="7"/>
      <c r="B222" s="39" t="s">
        <v>237</v>
      </c>
      <c r="C222" s="8" t="s">
        <v>222</v>
      </c>
      <c r="D222" s="40">
        <v>1.3</v>
      </c>
      <c r="E222" s="10"/>
      <c r="F222" s="21">
        <f t="shared" si="22"/>
        <v>0</v>
      </c>
    </row>
    <row r="223" spans="1:6" ht="13.5" customHeight="1">
      <c r="A223" s="7"/>
      <c r="B223" s="39" t="s">
        <v>238</v>
      </c>
      <c r="C223" s="8" t="s">
        <v>222</v>
      </c>
      <c r="D223" s="40">
        <v>2</v>
      </c>
      <c r="E223" s="10"/>
      <c r="F223" s="21">
        <f t="shared" si="22"/>
        <v>0</v>
      </c>
    </row>
    <row r="224" spans="1:6" ht="13.5" customHeight="1">
      <c r="A224" s="7"/>
      <c r="B224" s="39" t="s">
        <v>239</v>
      </c>
      <c r="C224" s="8" t="s">
        <v>222</v>
      </c>
      <c r="D224" s="40">
        <v>5.0999999999999996</v>
      </c>
      <c r="E224" s="10"/>
      <c r="F224" s="21">
        <f t="shared" si="22"/>
        <v>0</v>
      </c>
    </row>
    <row r="225" spans="1:6" ht="16.5" thickBot="1">
      <c r="A225" s="5"/>
      <c r="B225" s="13" t="s">
        <v>240</v>
      </c>
      <c r="C225" s="5"/>
      <c r="D225" s="5"/>
      <c r="E225" s="6"/>
      <c r="F225" s="6"/>
    </row>
    <row r="226" spans="1:6">
      <c r="A226" s="7"/>
      <c r="B226" s="39" t="s">
        <v>241</v>
      </c>
      <c r="C226" s="8" t="s">
        <v>73</v>
      </c>
      <c r="D226" s="40">
        <v>227</v>
      </c>
      <c r="E226" s="10"/>
      <c r="F226" s="21">
        <f>D226*E226</f>
        <v>0</v>
      </c>
    </row>
    <row r="227" spans="1:6">
      <c r="A227" s="7"/>
      <c r="B227" s="39" t="s">
        <v>242</v>
      </c>
      <c r="C227" s="8" t="s">
        <v>73</v>
      </c>
      <c r="D227" s="40">
        <v>90</v>
      </c>
      <c r="E227" s="10"/>
      <c r="F227" s="21">
        <f t="shared" ref="F227:F232" si="23">D227*E227</f>
        <v>0</v>
      </c>
    </row>
    <row r="228" spans="1:6">
      <c r="A228" s="7"/>
      <c r="B228" s="39" t="s">
        <v>243</v>
      </c>
      <c r="C228" s="8" t="s">
        <v>73</v>
      </c>
      <c r="D228" s="40">
        <v>27</v>
      </c>
      <c r="E228" s="10"/>
      <c r="F228" s="21">
        <f t="shared" si="23"/>
        <v>0</v>
      </c>
    </row>
    <row r="229" spans="1:6">
      <c r="A229" s="7"/>
      <c r="B229" s="39" t="s">
        <v>244</v>
      </c>
      <c r="C229" s="8" t="s">
        <v>73</v>
      </c>
      <c r="D229" s="40">
        <v>298</v>
      </c>
      <c r="E229" s="10"/>
      <c r="F229" s="21">
        <f t="shared" si="23"/>
        <v>0</v>
      </c>
    </row>
    <row r="230" spans="1:6">
      <c r="A230" s="7"/>
      <c r="B230" s="39" t="s">
        <v>245</v>
      </c>
      <c r="C230" s="8" t="s">
        <v>73</v>
      </c>
      <c r="D230" s="40">
        <v>105</v>
      </c>
      <c r="E230" s="10"/>
      <c r="F230" s="21">
        <f t="shared" si="23"/>
        <v>0</v>
      </c>
    </row>
    <row r="231" spans="1:6">
      <c r="A231" s="7"/>
      <c r="B231" s="39" t="s">
        <v>246</v>
      </c>
      <c r="C231" s="8" t="s">
        <v>73</v>
      </c>
      <c r="D231" s="40">
        <v>95</v>
      </c>
      <c r="E231" s="10"/>
      <c r="F231" s="21">
        <f t="shared" si="23"/>
        <v>0</v>
      </c>
    </row>
    <row r="232" spans="1:6">
      <c r="A232" s="7"/>
      <c r="B232" s="39" t="s">
        <v>247</v>
      </c>
      <c r="C232" s="8" t="s">
        <v>73</v>
      </c>
      <c r="D232" s="40">
        <v>24</v>
      </c>
      <c r="E232" s="10"/>
      <c r="F232" s="21">
        <f t="shared" si="23"/>
        <v>0</v>
      </c>
    </row>
    <row r="233" spans="1:6">
      <c r="A233" s="7"/>
      <c r="B233" s="39" t="s">
        <v>248</v>
      </c>
      <c r="C233" s="8" t="s">
        <v>73</v>
      </c>
      <c r="D233" s="40">
        <v>10</v>
      </c>
      <c r="E233" s="10"/>
      <c r="F233" s="21">
        <f t="shared" si="22"/>
        <v>0</v>
      </c>
    </row>
    <row r="234" spans="1:6">
      <c r="E234" s="1" t="s">
        <v>35</v>
      </c>
      <c r="F234" s="30">
        <f>SUBTOTAL(109,F209:F233)</f>
        <v>0</v>
      </c>
    </row>
    <row r="235" spans="1:6" ht="19.5">
      <c r="A235" s="3"/>
      <c r="B235" s="11" t="s">
        <v>38</v>
      </c>
      <c r="C235" s="3"/>
      <c r="D235" s="4"/>
      <c r="E235" s="4"/>
      <c r="F235" s="4"/>
    </row>
    <row r="236" spans="1:6" ht="16.5" thickBot="1">
      <c r="A236" s="12" t="s">
        <v>8</v>
      </c>
      <c r="B236" s="19" t="s">
        <v>249</v>
      </c>
      <c r="C236" s="5"/>
      <c r="D236" s="5"/>
      <c r="E236" s="5"/>
      <c r="F236" s="5"/>
    </row>
    <row r="237" spans="1:6">
      <c r="A237" s="7"/>
      <c r="B237" s="39" t="s">
        <v>250</v>
      </c>
      <c r="C237" s="8" t="s">
        <v>251</v>
      </c>
      <c r="D237" s="40">
        <v>1</v>
      </c>
      <c r="E237" s="10"/>
      <c r="F237" s="21">
        <f t="shared" ref="F237:F253" si="24">D237*E237</f>
        <v>0</v>
      </c>
    </row>
    <row r="238" spans="1:6">
      <c r="A238" s="7"/>
      <c r="B238" s="39" t="s">
        <v>252</v>
      </c>
      <c r="C238" s="8" t="s">
        <v>251</v>
      </c>
      <c r="D238" s="40">
        <v>1</v>
      </c>
      <c r="E238" s="10"/>
      <c r="F238" s="21">
        <f t="shared" si="24"/>
        <v>0</v>
      </c>
    </row>
    <row r="239" spans="1:6" ht="27">
      <c r="A239" s="7"/>
      <c r="B239" s="39" t="s">
        <v>253</v>
      </c>
      <c r="C239" s="8" t="s">
        <v>251</v>
      </c>
      <c r="D239" s="40">
        <v>2</v>
      </c>
      <c r="E239" s="10"/>
      <c r="F239" s="21">
        <f t="shared" si="24"/>
        <v>0</v>
      </c>
    </row>
    <row r="240" spans="1:6" ht="27">
      <c r="A240" s="7"/>
      <c r="B240" s="39" t="s">
        <v>254</v>
      </c>
      <c r="C240" s="8" t="s">
        <v>251</v>
      </c>
      <c r="D240" s="40">
        <v>8</v>
      </c>
      <c r="E240" s="10"/>
      <c r="F240" s="21">
        <f t="shared" si="24"/>
        <v>0</v>
      </c>
    </row>
    <row r="241" spans="1:6" ht="40.5">
      <c r="A241" s="7"/>
      <c r="B241" s="39" t="s">
        <v>255</v>
      </c>
      <c r="C241" s="8" t="s">
        <v>251</v>
      </c>
      <c r="D241" s="40">
        <v>29</v>
      </c>
      <c r="E241" s="10"/>
      <c r="F241" s="21">
        <f t="shared" si="24"/>
        <v>0</v>
      </c>
    </row>
    <row r="242" spans="1:6" s="68" customFormat="1" ht="27">
      <c r="A242" s="62"/>
      <c r="B242" s="74" t="s">
        <v>267</v>
      </c>
      <c r="C242" s="64" t="s">
        <v>251</v>
      </c>
      <c r="D242" s="75">
        <v>12</v>
      </c>
      <c r="E242" s="66"/>
      <c r="F242" s="67">
        <f t="shared" si="24"/>
        <v>0</v>
      </c>
    </row>
    <row r="243" spans="1:6">
      <c r="A243" s="7"/>
      <c r="B243" s="39" t="s">
        <v>256</v>
      </c>
      <c r="C243" s="8" t="s">
        <v>147</v>
      </c>
      <c r="D243" s="41">
        <v>550</v>
      </c>
      <c r="E243" s="10"/>
      <c r="F243" s="21">
        <f t="shared" si="24"/>
        <v>0</v>
      </c>
    </row>
    <row r="244" spans="1:6">
      <c r="A244" s="7"/>
      <c r="B244" s="39" t="s">
        <v>257</v>
      </c>
      <c r="C244" s="8" t="s">
        <v>147</v>
      </c>
      <c r="D244" s="41">
        <v>550</v>
      </c>
      <c r="E244" s="10"/>
      <c r="F244" s="21">
        <f t="shared" si="24"/>
        <v>0</v>
      </c>
    </row>
    <row r="245" spans="1:6">
      <c r="A245" s="7"/>
      <c r="B245" s="39" t="s">
        <v>258</v>
      </c>
      <c r="C245" s="8" t="s">
        <v>147</v>
      </c>
      <c r="D245" s="41">
        <v>550</v>
      </c>
      <c r="E245" s="10"/>
      <c r="F245" s="21">
        <f t="shared" si="24"/>
        <v>0</v>
      </c>
    </row>
    <row r="246" spans="1:6">
      <c r="A246" s="7"/>
      <c r="B246" s="39" t="s">
        <v>259</v>
      </c>
      <c r="C246" s="8" t="s">
        <v>147</v>
      </c>
      <c r="D246" s="41">
        <v>100</v>
      </c>
      <c r="E246" s="10"/>
      <c r="F246" s="21">
        <f t="shared" si="24"/>
        <v>0</v>
      </c>
    </row>
    <row r="247" spans="1:6">
      <c r="A247" s="7"/>
      <c r="B247" s="39" t="s">
        <v>260</v>
      </c>
      <c r="C247" s="8" t="s">
        <v>147</v>
      </c>
      <c r="D247" s="41">
        <v>600</v>
      </c>
      <c r="E247" s="10"/>
      <c r="F247" s="21">
        <f t="shared" si="24"/>
        <v>0</v>
      </c>
    </row>
    <row r="248" spans="1:6">
      <c r="A248" s="7"/>
      <c r="B248" s="39" t="s">
        <v>261</v>
      </c>
      <c r="C248" s="8" t="s">
        <v>147</v>
      </c>
      <c r="D248" s="41">
        <v>550</v>
      </c>
      <c r="E248" s="10"/>
      <c r="F248" s="21">
        <f t="shared" si="24"/>
        <v>0</v>
      </c>
    </row>
    <row r="249" spans="1:6">
      <c r="A249" s="7"/>
      <c r="B249" s="39" t="s">
        <v>262</v>
      </c>
      <c r="C249" s="8" t="s">
        <v>147</v>
      </c>
      <c r="D249" s="41">
        <v>550</v>
      </c>
      <c r="E249" s="10"/>
      <c r="F249" s="21">
        <f t="shared" si="24"/>
        <v>0</v>
      </c>
    </row>
    <row r="250" spans="1:6">
      <c r="A250" s="7"/>
      <c r="B250" s="39" t="s">
        <v>263</v>
      </c>
      <c r="C250" s="8" t="s">
        <v>147</v>
      </c>
      <c r="D250" s="41">
        <v>10</v>
      </c>
      <c r="E250" s="10"/>
      <c r="F250" s="21">
        <f t="shared" si="24"/>
        <v>0</v>
      </c>
    </row>
    <row r="251" spans="1:6">
      <c r="A251" s="7"/>
      <c r="B251" s="39" t="s">
        <v>264</v>
      </c>
      <c r="C251" s="8" t="s">
        <v>147</v>
      </c>
      <c r="D251" s="41">
        <v>42</v>
      </c>
      <c r="E251" s="10"/>
      <c r="F251" s="21">
        <f t="shared" si="24"/>
        <v>0</v>
      </c>
    </row>
    <row r="252" spans="1:6">
      <c r="A252" s="7"/>
      <c r="B252" s="39" t="s">
        <v>265</v>
      </c>
      <c r="C252" s="8" t="s">
        <v>147</v>
      </c>
      <c r="D252" s="41">
        <v>710</v>
      </c>
      <c r="E252" s="10"/>
      <c r="F252" s="21">
        <f t="shared" si="24"/>
        <v>0</v>
      </c>
    </row>
    <row r="253" spans="1:6">
      <c r="A253" s="7"/>
      <c r="B253" s="39" t="s">
        <v>266</v>
      </c>
      <c r="C253" s="8" t="s">
        <v>147</v>
      </c>
      <c r="D253" s="41">
        <v>36</v>
      </c>
      <c r="E253" s="49"/>
      <c r="F253" s="50">
        <f t="shared" si="24"/>
        <v>0</v>
      </c>
    </row>
    <row r="254" spans="1:6">
      <c r="E254" s="28" t="s">
        <v>21</v>
      </c>
      <c r="F254" s="27">
        <f>SUBTOTAL(109,F237:F253)</f>
        <v>0</v>
      </c>
    </row>
    <row r="255" spans="1:6" ht="16.5" thickBot="1">
      <c r="A255" s="14" t="s">
        <v>10</v>
      </c>
      <c r="B255" s="18" t="s">
        <v>268</v>
      </c>
      <c r="C255" s="15"/>
      <c r="D255" s="16"/>
      <c r="E255" s="17"/>
      <c r="F255" s="17"/>
    </row>
    <row r="256" spans="1:6">
      <c r="A256" s="7"/>
      <c r="B256" s="39" t="s">
        <v>269</v>
      </c>
      <c r="C256" s="8" t="s">
        <v>251</v>
      </c>
      <c r="D256" s="40">
        <v>1</v>
      </c>
      <c r="E256" s="10"/>
      <c r="F256" s="21">
        <f t="shared" ref="F256:F269" si="25">D256*E256</f>
        <v>0</v>
      </c>
    </row>
    <row r="257" spans="1:6">
      <c r="A257" s="7"/>
      <c r="B257" s="39" t="s">
        <v>270</v>
      </c>
      <c r="C257" s="8" t="s">
        <v>147</v>
      </c>
      <c r="D257" s="41">
        <v>10</v>
      </c>
      <c r="E257" s="10"/>
      <c r="F257" s="21">
        <f t="shared" si="25"/>
        <v>0</v>
      </c>
    </row>
    <row r="258" spans="1:6">
      <c r="A258" s="7"/>
      <c r="B258" s="39" t="s">
        <v>271</v>
      </c>
      <c r="C258" s="8" t="s">
        <v>147</v>
      </c>
      <c r="D258" s="41">
        <v>2</v>
      </c>
      <c r="E258" s="10"/>
      <c r="F258" s="21">
        <f t="shared" si="25"/>
        <v>0</v>
      </c>
    </row>
    <row r="259" spans="1:6">
      <c r="A259" s="7"/>
      <c r="B259" s="39" t="s">
        <v>272</v>
      </c>
      <c r="C259" s="8" t="s">
        <v>147</v>
      </c>
      <c r="D259" s="41">
        <v>12</v>
      </c>
      <c r="E259" s="10"/>
      <c r="F259" s="21">
        <f t="shared" si="25"/>
        <v>0</v>
      </c>
    </row>
    <row r="260" spans="1:6">
      <c r="A260" s="7"/>
      <c r="B260" s="39" t="s">
        <v>273</v>
      </c>
      <c r="C260" s="8" t="s">
        <v>147</v>
      </c>
      <c r="D260" s="41">
        <v>40</v>
      </c>
      <c r="E260" s="10"/>
      <c r="F260" s="21">
        <f t="shared" si="25"/>
        <v>0</v>
      </c>
    </row>
    <row r="261" spans="1:6">
      <c r="A261" s="7"/>
      <c r="B261" s="39" t="s">
        <v>274</v>
      </c>
      <c r="C261" s="8" t="s">
        <v>147</v>
      </c>
      <c r="D261" s="41">
        <v>4</v>
      </c>
      <c r="E261" s="10"/>
      <c r="F261" s="21">
        <f t="shared" si="25"/>
        <v>0</v>
      </c>
    </row>
    <row r="262" spans="1:6">
      <c r="A262" s="7"/>
      <c r="B262" s="39" t="s">
        <v>275</v>
      </c>
      <c r="C262" s="8" t="s">
        <v>147</v>
      </c>
      <c r="D262" s="41">
        <v>18</v>
      </c>
      <c r="E262" s="10"/>
      <c r="F262" s="21">
        <f t="shared" si="25"/>
        <v>0</v>
      </c>
    </row>
    <row r="263" spans="1:6">
      <c r="A263" s="7"/>
      <c r="B263" s="39" t="s">
        <v>276</v>
      </c>
      <c r="C263" s="8" t="s">
        <v>147</v>
      </c>
      <c r="D263" s="41">
        <v>8</v>
      </c>
      <c r="E263" s="10"/>
      <c r="F263" s="21">
        <f t="shared" si="25"/>
        <v>0</v>
      </c>
    </row>
    <row r="264" spans="1:6">
      <c r="A264" s="7"/>
      <c r="B264" s="39" t="s">
        <v>277</v>
      </c>
      <c r="C264" s="8" t="s">
        <v>147</v>
      </c>
      <c r="D264" s="41">
        <v>10</v>
      </c>
      <c r="E264" s="10"/>
      <c r="F264" s="21">
        <f t="shared" si="25"/>
        <v>0</v>
      </c>
    </row>
    <row r="265" spans="1:6">
      <c r="A265" s="7"/>
      <c r="B265" s="39" t="s">
        <v>278</v>
      </c>
      <c r="C265" s="8" t="s">
        <v>147</v>
      </c>
      <c r="D265" s="41">
        <v>4</v>
      </c>
      <c r="E265" s="10"/>
      <c r="F265" s="21">
        <f t="shared" si="25"/>
        <v>0</v>
      </c>
    </row>
    <row r="266" spans="1:6">
      <c r="A266" s="7"/>
      <c r="B266" s="39" t="s">
        <v>279</v>
      </c>
      <c r="C266" s="8" t="s">
        <v>147</v>
      </c>
      <c r="D266" s="41">
        <v>20</v>
      </c>
      <c r="E266" s="10"/>
      <c r="F266" s="21">
        <f t="shared" si="25"/>
        <v>0</v>
      </c>
    </row>
    <row r="267" spans="1:6" s="68" customFormat="1">
      <c r="A267" s="62"/>
      <c r="B267" s="72" t="s">
        <v>280</v>
      </c>
      <c r="C267" s="64" t="s">
        <v>147</v>
      </c>
      <c r="D267" s="73">
        <v>20</v>
      </c>
      <c r="E267" s="66"/>
      <c r="F267" s="67">
        <f t="shared" si="25"/>
        <v>0</v>
      </c>
    </row>
    <row r="268" spans="1:6">
      <c r="A268" s="7"/>
      <c r="B268" s="39" t="s">
        <v>281</v>
      </c>
      <c r="C268" s="8" t="s">
        <v>251</v>
      </c>
      <c r="D268" s="40">
        <v>1</v>
      </c>
      <c r="E268" s="10"/>
      <c r="F268" s="21">
        <f t="shared" si="25"/>
        <v>0</v>
      </c>
    </row>
    <row r="269" spans="1:6">
      <c r="A269" s="7"/>
      <c r="B269" s="39" t="s">
        <v>282</v>
      </c>
      <c r="C269" s="8" t="s">
        <v>251</v>
      </c>
      <c r="D269" s="40">
        <v>1</v>
      </c>
      <c r="E269" s="25"/>
      <c r="F269" s="26">
        <f t="shared" si="25"/>
        <v>0</v>
      </c>
    </row>
    <row r="270" spans="1:6">
      <c r="E270" s="28" t="s">
        <v>22</v>
      </c>
      <c r="F270" s="27">
        <f>SUBTOTAL(109,F256:F269)</f>
        <v>0</v>
      </c>
    </row>
    <row r="271" spans="1:6" ht="16.5" thickBot="1">
      <c r="A271" s="14" t="s">
        <v>14</v>
      </c>
      <c r="B271" s="18" t="s">
        <v>131</v>
      </c>
      <c r="C271" s="15"/>
      <c r="D271" s="16"/>
      <c r="E271" s="17"/>
      <c r="F271" s="17"/>
    </row>
    <row r="272" spans="1:6" ht="27">
      <c r="A272" s="7"/>
      <c r="B272" s="32" t="s">
        <v>283</v>
      </c>
      <c r="C272" s="8" t="s">
        <v>147</v>
      </c>
      <c r="D272" s="9">
        <v>45</v>
      </c>
      <c r="E272" s="10"/>
      <c r="F272" s="21">
        <f t="shared" ref="F272:F274" si="26">D272*E272</f>
        <v>0</v>
      </c>
    </row>
    <row r="273" spans="1:6">
      <c r="A273" s="7"/>
      <c r="B273" s="31" t="s">
        <v>284</v>
      </c>
      <c r="C273" s="8" t="s">
        <v>251</v>
      </c>
      <c r="D273" s="9">
        <v>21</v>
      </c>
      <c r="E273" s="10"/>
      <c r="F273" s="21">
        <f t="shared" si="26"/>
        <v>0</v>
      </c>
    </row>
    <row r="274" spans="1:6">
      <c r="A274" s="7"/>
      <c r="B274" s="31" t="s">
        <v>285</v>
      </c>
      <c r="C274" s="8" t="s">
        <v>147</v>
      </c>
      <c r="D274" s="9">
        <v>510</v>
      </c>
      <c r="E274" s="25"/>
      <c r="F274" s="26">
        <f t="shared" si="26"/>
        <v>0</v>
      </c>
    </row>
    <row r="275" spans="1:6">
      <c r="E275" s="28" t="s">
        <v>23</v>
      </c>
      <c r="F275" s="27">
        <f>SUBTOTAL(109,F272:F274)</f>
        <v>0</v>
      </c>
    </row>
    <row r="276" spans="1:6">
      <c r="E276" s="1" t="s">
        <v>37</v>
      </c>
      <c r="F276" s="30">
        <f>SUBTOTAL(109,F237:F275)</f>
        <v>0</v>
      </c>
    </row>
    <row r="277" spans="1:6" ht="19.5">
      <c r="A277" s="3"/>
      <c r="B277" s="11" t="s">
        <v>36</v>
      </c>
      <c r="C277" s="3"/>
      <c r="D277" s="4"/>
      <c r="E277" s="4"/>
      <c r="F277" s="4"/>
    </row>
    <row r="278" spans="1:6" ht="16.5" thickBot="1">
      <c r="A278" s="12" t="s">
        <v>8</v>
      </c>
      <c r="B278" s="19" t="s">
        <v>286</v>
      </c>
      <c r="C278" s="5"/>
      <c r="D278" s="5"/>
      <c r="E278" s="5"/>
      <c r="F278" s="5"/>
    </row>
    <row r="279" spans="1:6">
      <c r="A279" s="7"/>
      <c r="B279" s="31" t="s">
        <v>287</v>
      </c>
      <c r="C279" s="8" t="s">
        <v>19</v>
      </c>
      <c r="D279" s="29">
        <v>1</v>
      </c>
      <c r="E279" s="10"/>
      <c r="F279" s="21">
        <f t="shared" ref="F279:F295" si="27">D279*E279</f>
        <v>0</v>
      </c>
    </row>
    <row r="280" spans="1:6">
      <c r="A280" s="7"/>
      <c r="B280" s="31" t="s">
        <v>288</v>
      </c>
      <c r="C280" s="8" t="s">
        <v>304</v>
      </c>
      <c r="D280" s="9">
        <v>86.5</v>
      </c>
      <c r="E280" s="10"/>
      <c r="F280" s="21">
        <f t="shared" si="27"/>
        <v>0</v>
      </c>
    </row>
    <row r="281" spans="1:6">
      <c r="A281" s="7"/>
      <c r="B281" s="31" t="s">
        <v>289</v>
      </c>
      <c r="C281" s="8" t="s">
        <v>304</v>
      </c>
      <c r="D281" s="9">
        <v>5.5</v>
      </c>
      <c r="E281" s="10"/>
      <c r="F281" s="21">
        <f t="shared" si="27"/>
        <v>0</v>
      </c>
    </row>
    <row r="282" spans="1:6">
      <c r="A282" s="7"/>
      <c r="B282" s="31" t="s">
        <v>290</v>
      </c>
      <c r="C282" s="8" t="s">
        <v>304</v>
      </c>
      <c r="D282" s="9">
        <v>16</v>
      </c>
      <c r="E282" s="10"/>
      <c r="F282" s="21">
        <f t="shared" si="27"/>
        <v>0</v>
      </c>
    </row>
    <row r="283" spans="1:6">
      <c r="A283" s="7"/>
      <c r="B283" s="31" t="s">
        <v>291</v>
      </c>
      <c r="C283" s="8" t="s">
        <v>52</v>
      </c>
      <c r="D283" s="9">
        <v>56</v>
      </c>
      <c r="E283" s="10"/>
      <c r="F283" s="21">
        <f t="shared" si="27"/>
        <v>0</v>
      </c>
    </row>
    <row r="284" spans="1:6">
      <c r="A284" s="7"/>
      <c r="B284" s="31" t="s">
        <v>292</v>
      </c>
      <c r="C284" s="8" t="s">
        <v>305</v>
      </c>
      <c r="D284" s="9">
        <v>176</v>
      </c>
      <c r="E284" s="10"/>
      <c r="F284" s="21">
        <f t="shared" si="27"/>
        <v>0</v>
      </c>
    </row>
    <row r="285" spans="1:6">
      <c r="A285" s="7"/>
      <c r="B285" s="31" t="s">
        <v>293</v>
      </c>
      <c r="C285" s="8" t="s">
        <v>304</v>
      </c>
      <c r="D285" s="9">
        <f>D280-D281-D282</f>
        <v>65</v>
      </c>
      <c r="E285" s="10"/>
      <c r="F285" s="21">
        <f t="shared" si="27"/>
        <v>0</v>
      </c>
    </row>
    <row r="286" spans="1:6">
      <c r="A286" s="7"/>
      <c r="B286" s="31" t="s">
        <v>294</v>
      </c>
      <c r="C286" s="8" t="s">
        <v>52</v>
      </c>
      <c r="D286" s="9">
        <v>54</v>
      </c>
      <c r="E286" s="10"/>
      <c r="F286" s="21">
        <f t="shared" si="27"/>
        <v>0</v>
      </c>
    </row>
    <row r="287" spans="1:6">
      <c r="A287" s="7"/>
      <c r="B287" s="31" t="s">
        <v>295</v>
      </c>
      <c r="C287" s="8" t="s">
        <v>19</v>
      </c>
      <c r="D287" s="29">
        <v>1</v>
      </c>
      <c r="E287" s="10"/>
      <c r="F287" s="21">
        <f t="shared" si="27"/>
        <v>0</v>
      </c>
    </row>
    <row r="288" spans="1:6">
      <c r="A288" s="7"/>
      <c r="B288" s="31" t="s">
        <v>296</v>
      </c>
      <c r="C288" s="8" t="s">
        <v>19</v>
      </c>
      <c r="D288" s="29">
        <v>2</v>
      </c>
      <c r="E288" s="10"/>
      <c r="F288" s="21">
        <f t="shared" si="27"/>
        <v>0</v>
      </c>
    </row>
    <row r="289" spans="1:6">
      <c r="A289" s="7"/>
      <c r="B289" s="31" t="s">
        <v>297</v>
      </c>
      <c r="C289" s="8" t="s">
        <v>19</v>
      </c>
      <c r="D289" s="29">
        <v>2</v>
      </c>
      <c r="E289" s="10"/>
      <c r="F289" s="21">
        <f t="shared" si="27"/>
        <v>0</v>
      </c>
    </row>
    <row r="290" spans="1:6">
      <c r="A290" s="7"/>
      <c r="B290" s="31" t="s">
        <v>298</v>
      </c>
      <c r="C290" s="8" t="s">
        <v>19</v>
      </c>
      <c r="D290" s="29">
        <v>1</v>
      </c>
      <c r="E290" s="10"/>
      <c r="F290" s="21">
        <f t="shared" si="27"/>
        <v>0</v>
      </c>
    </row>
    <row r="291" spans="1:6">
      <c r="A291" s="7"/>
      <c r="B291" s="31" t="s">
        <v>299</v>
      </c>
      <c r="C291" s="8" t="s">
        <v>19</v>
      </c>
      <c r="D291" s="29">
        <v>1</v>
      </c>
      <c r="E291" s="10"/>
      <c r="F291" s="21">
        <f t="shared" si="27"/>
        <v>0</v>
      </c>
    </row>
    <row r="292" spans="1:6">
      <c r="A292" s="7"/>
      <c r="B292" s="31" t="s">
        <v>300</v>
      </c>
      <c r="C292" s="8" t="s">
        <v>19</v>
      </c>
      <c r="D292" s="29">
        <v>3</v>
      </c>
      <c r="E292" s="10"/>
      <c r="F292" s="21">
        <f t="shared" si="27"/>
        <v>0</v>
      </c>
    </row>
    <row r="293" spans="1:6">
      <c r="A293" s="7"/>
      <c r="B293" s="31" t="s">
        <v>301</v>
      </c>
      <c r="C293" s="8" t="s">
        <v>19</v>
      </c>
      <c r="D293" s="29">
        <v>2</v>
      </c>
      <c r="E293" s="10"/>
      <c r="F293" s="21">
        <f t="shared" si="27"/>
        <v>0</v>
      </c>
    </row>
    <row r="294" spans="1:6">
      <c r="A294" s="7"/>
      <c r="B294" s="31" t="s">
        <v>302</v>
      </c>
      <c r="C294" s="8" t="s">
        <v>19</v>
      </c>
      <c r="D294" s="29">
        <v>2</v>
      </c>
      <c r="E294" s="10"/>
      <c r="F294" s="21">
        <f t="shared" si="27"/>
        <v>0</v>
      </c>
    </row>
    <row r="295" spans="1:6">
      <c r="A295" s="7"/>
      <c r="B295" s="31" t="s">
        <v>303</v>
      </c>
      <c r="C295" s="8" t="s">
        <v>52</v>
      </c>
      <c r="D295" s="9">
        <v>54</v>
      </c>
      <c r="E295" s="25"/>
      <c r="F295" s="26">
        <f t="shared" si="27"/>
        <v>0</v>
      </c>
    </row>
    <row r="296" spans="1:6">
      <c r="E296" s="28" t="s">
        <v>21</v>
      </c>
      <c r="F296" s="27">
        <f>SUBTOTAL(109,F279:F295)</f>
        <v>0</v>
      </c>
    </row>
    <row r="297" spans="1:6" ht="16.5" thickBot="1">
      <c r="A297" s="14" t="s">
        <v>10</v>
      </c>
      <c r="B297" s="18" t="s">
        <v>306</v>
      </c>
      <c r="C297" s="15"/>
      <c r="D297" s="16"/>
      <c r="E297" s="17"/>
      <c r="F297" s="17"/>
    </row>
    <row r="298" spans="1:6">
      <c r="A298" s="7"/>
      <c r="B298" s="31" t="s">
        <v>307</v>
      </c>
      <c r="C298" s="8" t="s">
        <v>251</v>
      </c>
      <c r="D298" s="29">
        <v>1</v>
      </c>
      <c r="E298" s="10"/>
      <c r="F298" s="21">
        <f t="shared" ref="F298:F302" si="28">D298*E298</f>
        <v>0</v>
      </c>
    </row>
    <row r="299" spans="1:6">
      <c r="A299" s="7"/>
      <c r="B299" s="31" t="s">
        <v>308</v>
      </c>
      <c r="C299" s="8" t="s">
        <v>251</v>
      </c>
      <c r="D299" s="29">
        <v>1</v>
      </c>
      <c r="E299" s="10"/>
      <c r="F299" s="21">
        <f t="shared" si="28"/>
        <v>0</v>
      </c>
    </row>
    <row r="300" spans="1:6">
      <c r="A300" s="7"/>
      <c r="B300" s="31" t="s">
        <v>309</v>
      </c>
      <c r="C300" s="8" t="s">
        <v>251</v>
      </c>
      <c r="D300" s="29">
        <v>1</v>
      </c>
      <c r="E300" s="10"/>
      <c r="F300" s="21">
        <f t="shared" si="28"/>
        <v>0</v>
      </c>
    </row>
    <row r="301" spans="1:6">
      <c r="A301" s="7"/>
      <c r="B301" s="31" t="s">
        <v>310</v>
      </c>
      <c r="C301" s="8" t="s">
        <v>251</v>
      </c>
      <c r="D301" s="29">
        <v>1</v>
      </c>
      <c r="E301" s="10"/>
      <c r="F301" s="21">
        <f t="shared" si="28"/>
        <v>0</v>
      </c>
    </row>
    <row r="302" spans="1:6">
      <c r="A302" s="7"/>
      <c r="B302" s="31" t="s">
        <v>311</v>
      </c>
      <c r="C302" s="8" t="s">
        <v>251</v>
      </c>
      <c r="D302" s="29">
        <v>1</v>
      </c>
      <c r="E302" s="49"/>
      <c r="F302" s="50">
        <f t="shared" si="28"/>
        <v>0</v>
      </c>
    </row>
    <row r="303" spans="1:6">
      <c r="E303" s="28" t="s">
        <v>22</v>
      </c>
      <c r="F303" s="27">
        <f>SUBTOTAL(109,F298:F302)</f>
        <v>0</v>
      </c>
    </row>
    <row r="304" spans="1:6" ht="16.5" thickBot="1">
      <c r="A304" s="14" t="s">
        <v>14</v>
      </c>
      <c r="B304" s="18" t="s">
        <v>312</v>
      </c>
      <c r="C304" s="15"/>
      <c r="D304" s="16"/>
      <c r="E304" s="17"/>
      <c r="F304" s="17"/>
    </row>
    <row r="305" spans="1:6">
      <c r="A305" s="7"/>
      <c r="B305" s="31" t="s">
        <v>313</v>
      </c>
      <c r="C305" s="8" t="s">
        <v>304</v>
      </c>
      <c r="D305" s="9">
        <v>112</v>
      </c>
      <c r="E305" s="10"/>
      <c r="F305" s="21">
        <f>D305*E305</f>
        <v>0</v>
      </c>
    </row>
    <row r="306" spans="1:6">
      <c r="A306" s="7"/>
      <c r="B306" s="31" t="s">
        <v>289</v>
      </c>
      <c r="C306" s="8" t="s">
        <v>304</v>
      </c>
      <c r="D306" s="9">
        <v>9.3000000000000007</v>
      </c>
      <c r="E306" s="10"/>
      <c r="F306" s="21">
        <f t="shared" ref="F306:F314" si="29">D306*E306</f>
        <v>0</v>
      </c>
    </row>
    <row r="307" spans="1:6">
      <c r="A307" s="7"/>
      <c r="B307" s="31" t="s">
        <v>290</v>
      </c>
      <c r="C307" s="8" t="s">
        <v>304</v>
      </c>
      <c r="D307" s="9">
        <v>19.399999999999999</v>
      </c>
      <c r="E307" s="10"/>
      <c r="F307" s="21">
        <f t="shared" si="29"/>
        <v>0</v>
      </c>
    </row>
    <row r="308" spans="1:6">
      <c r="A308" s="7"/>
      <c r="B308" s="31" t="s">
        <v>314</v>
      </c>
      <c r="C308" s="8" t="s">
        <v>52</v>
      </c>
      <c r="D308" s="9">
        <v>44</v>
      </c>
      <c r="E308" s="10"/>
      <c r="F308" s="21">
        <f t="shared" si="29"/>
        <v>0</v>
      </c>
    </row>
    <row r="309" spans="1:6">
      <c r="A309" s="7"/>
      <c r="B309" s="31" t="s">
        <v>315</v>
      </c>
      <c r="C309" s="8" t="s">
        <v>52</v>
      </c>
      <c r="D309" s="9">
        <v>49</v>
      </c>
      <c r="E309" s="10"/>
      <c r="F309" s="21">
        <f t="shared" si="29"/>
        <v>0</v>
      </c>
    </row>
    <row r="310" spans="1:6">
      <c r="A310" s="7"/>
      <c r="B310" s="31" t="s">
        <v>292</v>
      </c>
      <c r="C310" s="8" t="s">
        <v>316</v>
      </c>
      <c r="D310" s="9">
        <v>184</v>
      </c>
      <c r="E310" s="10"/>
      <c r="F310" s="21">
        <f t="shared" si="29"/>
        <v>0</v>
      </c>
    </row>
    <row r="311" spans="1:6">
      <c r="A311" s="7"/>
      <c r="B311" s="31" t="s">
        <v>293</v>
      </c>
      <c r="C311" s="8" t="s">
        <v>304</v>
      </c>
      <c r="D311" s="9">
        <f>D305-D306-D307</f>
        <v>83.300000000000011</v>
      </c>
      <c r="E311" s="10"/>
      <c r="F311" s="21">
        <f t="shared" si="29"/>
        <v>0</v>
      </c>
    </row>
    <row r="312" spans="1:6">
      <c r="A312" s="7"/>
      <c r="B312" s="31" t="s">
        <v>294</v>
      </c>
      <c r="C312" s="8" t="s">
        <v>52</v>
      </c>
      <c r="D312" s="9">
        <f>D308+D309</f>
        <v>93</v>
      </c>
      <c r="E312" s="10"/>
      <c r="F312" s="21">
        <f t="shared" si="29"/>
        <v>0</v>
      </c>
    </row>
    <row r="313" spans="1:6">
      <c r="A313" s="7"/>
      <c r="B313" s="31" t="s">
        <v>317</v>
      </c>
      <c r="C313" s="8" t="s">
        <v>52</v>
      </c>
      <c r="D313" s="9">
        <f>D312</f>
        <v>93</v>
      </c>
      <c r="E313" s="10"/>
      <c r="F313" s="21">
        <f t="shared" si="29"/>
        <v>0</v>
      </c>
    </row>
    <row r="314" spans="1:6">
      <c r="A314" s="7"/>
      <c r="B314" s="31" t="s">
        <v>318</v>
      </c>
      <c r="C314" s="8" t="s">
        <v>251</v>
      </c>
      <c r="D314" s="9">
        <v>8</v>
      </c>
      <c r="E314" s="25"/>
      <c r="F314" s="26">
        <f t="shared" si="29"/>
        <v>0</v>
      </c>
    </row>
    <row r="315" spans="1:6">
      <c r="E315" s="28" t="s">
        <v>23</v>
      </c>
      <c r="F315" s="27">
        <f>SUBTOTAL(109,F305:F314)</f>
        <v>0</v>
      </c>
    </row>
    <row r="316" spans="1:6" ht="16.5" thickBot="1">
      <c r="A316" s="14" t="s">
        <v>29</v>
      </c>
      <c r="B316" s="18" t="s">
        <v>319</v>
      </c>
      <c r="C316" s="15"/>
      <c r="D316" s="16"/>
      <c r="E316" s="17"/>
      <c r="F316" s="17"/>
    </row>
    <row r="317" spans="1:6">
      <c r="A317" s="7"/>
      <c r="B317" s="31" t="s">
        <v>321</v>
      </c>
      <c r="C317" s="8" t="s">
        <v>304</v>
      </c>
      <c r="D317" s="9">
        <v>86</v>
      </c>
      <c r="E317" s="10"/>
      <c r="F317" s="21">
        <f>D317*E317</f>
        <v>0</v>
      </c>
    </row>
    <row r="318" spans="1:6">
      <c r="A318" s="7"/>
      <c r="B318" s="31" t="s">
        <v>289</v>
      </c>
      <c r="C318" s="8" t="s">
        <v>304</v>
      </c>
      <c r="D318" s="9">
        <v>4.3</v>
      </c>
      <c r="E318" s="10"/>
      <c r="F318" s="21">
        <f t="shared" ref="F318:F333" si="30">D318*E318</f>
        <v>0</v>
      </c>
    </row>
    <row r="319" spans="1:6" s="68" customFormat="1">
      <c r="A319" s="62"/>
      <c r="B319" s="63" t="s">
        <v>322</v>
      </c>
      <c r="C319" s="64" t="s">
        <v>304</v>
      </c>
      <c r="D319" s="65">
        <v>15.5</v>
      </c>
      <c r="E319" s="66"/>
      <c r="F319" s="67">
        <f t="shared" si="30"/>
        <v>0</v>
      </c>
    </row>
    <row r="320" spans="1:6" s="68" customFormat="1">
      <c r="A320" s="62"/>
      <c r="B320" s="63" t="s">
        <v>327</v>
      </c>
      <c r="C320" s="64" t="s">
        <v>52</v>
      </c>
      <c r="D320" s="65">
        <v>23</v>
      </c>
      <c r="E320" s="66"/>
      <c r="F320" s="67">
        <f t="shared" si="30"/>
        <v>0</v>
      </c>
    </row>
    <row r="321" spans="1:6" s="68" customFormat="1">
      <c r="A321" s="62"/>
      <c r="B321" s="63" t="s">
        <v>323</v>
      </c>
      <c r="C321" s="64" t="s">
        <v>52</v>
      </c>
      <c r="D321" s="65">
        <v>75</v>
      </c>
      <c r="E321" s="66"/>
      <c r="F321" s="67">
        <f t="shared" si="30"/>
        <v>0</v>
      </c>
    </row>
    <row r="322" spans="1:6" s="68" customFormat="1">
      <c r="A322" s="62"/>
      <c r="B322" s="63" t="s">
        <v>325</v>
      </c>
      <c r="C322" s="64" t="s">
        <v>52</v>
      </c>
      <c r="D322" s="65">
        <v>19</v>
      </c>
      <c r="E322" s="66"/>
      <c r="F322" s="67">
        <f t="shared" si="30"/>
        <v>0</v>
      </c>
    </row>
    <row r="323" spans="1:6" s="68" customFormat="1">
      <c r="A323" s="62"/>
      <c r="B323" s="63" t="s">
        <v>328</v>
      </c>
      <c r="C323" s="64" t="s">
        <v>251</v>
      </c>
      <c r="D323" s="69">
        <v>1</v>
      </c>
      <c r="E323" s="66"/>
      <c r="F323" s="67">
        <f t="shared" si="30"/>
        <v>0</v>
      </c>
    </row>
    <row r="324" spans="1:6" s="68" customFormat="1">
      <c r="A324" s="62"/>
      <c r="B324" s="63" t="s">
        <v>329</v>
      </c>
      <c r="C324" s="64" t="s">
        <v>251</v>
      </c>
      <c r="D324" s="69">
        <v>1</v>
      </c>
      <c r="E324" s="66"/>
      <c r="F324" s="67">
        <f t="shared" si="30"/>
        <v>0</v>
      </c>
    </row>
    <row r="325" spans="1:6" s="68" customFormat="1">
      <c r="A325" s="62"/>
      <c r="B325" s="63" t="s">
        <v>330</v>
      </c>
      <c r="C325" s="64" t="s">
        <v>251</v>
      </c>
      <c r="D325" s="69">
        <v>2</v>
      </c>
      <c r="E325" s="66"/>
      <c r="F325" s="67">
        <f t="shared" si="30"/>
        <v>0</v>
      </c>
    </row>
    <row r="326" spans="1:6" s="68" customFormat="1">
      <c r="A326" s="62"/>
      <c r="B326" s="63" t="s">
        <v>331</v>
      </c>
      <c r="C326" s="64" t="s">
        <v>251</v>
      </c>
      <c r="D326" s="69">
        <v>2</v>
      </c>
      <c r="E326" s="66"/>
      <c r="F326" s="67">
        <f t="shared" si="30"/>
        <v>0</v>
      </c>
    </row>
    <row r="327" spans="1:6" s="68" customFormat="1">
      <c r="A327" s="62"/>
      <c r="B327" s="63" t="s">
        <v>292</v>
      </c>
      <c r="C327" s="64" t="s">
        <v>316</v>
      </c>
      <c r="D327" s="65">
        <v>170</v>
      </c>
      <c r="E327" s="66"/>
      <c r="F327" s="67">
        <f t="shared" si="30"/>
        <v>0</v>
      </c>
    </row>
    <row r="328" spans="1:6" s="68" customFormat="1">
      <c r="A328" s="62"/>
      <c r="B328" s="63" t="s">
        <v>293</v>
      </c>
      <c r="C328" s="64" t="s">
        <v>304</v>
      </c>
      <c r="D328" s="65">
        <f>D317-D318-D319</f>
        <v>66.2</v>
      </c>
      <c r="E328" s="66"/>
      <c r="F328" s="67">
        <f t="shared" si="30"/>
        <v>0</v>
      </c>
    </row>
    <row r="329" spans="1:6" s="68" customFormat="1">
      <c r="A329" s="62"/>
      <c r="B329" s="63" t="s">
        <v>326</v>
      </c>
      <c r="C329" s="64" t="s">
        <v>52</v>
      </c>
      <c r="D329" s="65">
        <v>43</v>
      </c>
      <c r="E329" s="66"/>
      <c r="F329" s="67">
        <f t="shared" si="30"/>
        <v>0</v>
      </c>
    </row>
    <row r="330" spans="1:6" s="68" customFormat="1">
      <c r="A330" s="62"/>
      <c r="B330" s="63" t="s">
        <v>332</v>
      </c>
      <c r="C330" s="64" t="s">
        <v>251</v>
      </c>
      <c r="D330" s="69">
        <v>2</v>
      </c>
      <c r="E330" s="66"/>
      <c r="F330" s="67">
        <f t="shared" si="30"/>
        <v>0</v>
      </c>
    </row>
    <row r="331" spans="1:6" s="68" customFormat="1">
      <c r="A331" s="62"/>
      <c r="B331" s="63" t="s">
        <v>333</v>
      </c>
      <c r="C331" s="64" t="s">
        <v>251</v>
      </c>
      <c r="D331" s="69">
        <v>5</v>
      </c>
      <c r="E331" s="66"/>
      <c r="F331" s="67">
        <f t="shared" si="30"/>
        <v>0</v>
      </c>
    </row>
    <row r="332" spans="1:6" s="68" customFormat="1">
      <c r="A332" s="62"/>
      <c r="B332" s="63" t="s">
        <v>334</v>
      </c>
      <c r="C332" s="64" t="s">
        <v>52</v>
      </c>
      <c r="D332" s="69">
        <v>76</v>
      </c>
      <c r="E332" s="66"/>
      <c r="F332" s="67">
        <f t="shared" si="30"/>
        <v>0</v>
      </c>
    </row>
    <row r="333" spans="1:6" s="68" customFormat="1">
      <c r="A333" s="62"/>
      <c r="B333" s="63" t="s">
        <v>335</v>
      </c>
      <c r="C333" s="64" t="s">
        <v>251</v>
      </c>
      <c r="D333" s="69">
        <v>3</v>
      </c>
      <c r="E333" s="70"/>
      <c r="F333" s="71">
        <f t="shared" si="30"/>
        <v>0</v>
      </c>
    </row>
    <row r="334" spans="1:6">
      <c r="E334" s="28" t="s">
        <v>30</v>
      </c>
      <c r="F334" s="27">
        <f>SUBTOTAL(109,F317:F333)</f>
        <v>0</v>
      </c>
    </row>
    <row r="335" spans="1:6" ht="16.5" thickBot="1">
      <c r="A335" s="14" t="s">
        <v>32</v>
      </c>
      <c r="B335" s="18" t="s">
        <v>320</v>
      </c>
      <c r="C335" s="15"/>
      <c r="D335" s="16"/>
      <c r="E335" s="17"/>
      <c r="F335" s="17"/>
    </row>
    <row r="336" spans="1:6">
      <c r="A336" s="7"/>
      <c r="B336" s="31" t="s">
        <v>348</v>
      </c>
      <c r="C336" s="8" t="s">
        <v>304</v>
      </c>
      <c r="D336" s="9">
        <v>58</v>
      </c>
      <c r="E336" s="10"/>
      <c r="F336" s="21">
        <f>D336*E336</f>
        <v>0</v>
      </c>
    </row>
    <row r="337" spans="1:6">
      <c r="A337" s="7"/>
      <c r="B337" s="31" t="s">
        <v>289</v>
      </c>
      <c r="C337" s="8" t="s">
        <v>304</v>
      </c>
      <c r="D337" s="9">
        <v>5</v>
      </c>
      <c r="E337" s="10"/>
      <c r="F337" s="21">
        <f t="shared" ref="F337:F400" si="31">D337*E337</f>
        <v>0</v>
      </c>
    </row>
    <row r="338" spans="1:6">
      <c r="A338" s="7"/>
      <c r="B338" s="31" t="s">
        <v>290</v>
      </c>
      <c r="C338" s="8" t="s">
        <v>304</v>
      </c>
      <c r="D338" s="9">
        <v>16</v>
      </c>
      <c r="E338" s="10"/>
      <c r="F338" s="21">
        <f t="shared" si="31"/>
        <v>0</v>
      </c>
    </row>
    <row r="339" spans="1:6">
      <c r="A339" s="7"/>
      <c r="B339" s="31" t="s">
        <v>338</v>
      </c>
      <c r="C339" s="8" t="s">
        <v>52</v>
      </c>
      <c r="D339" s="9">
        <v>23</v>
      </c>
      <c r="E339" s="10"/>
      <c r="F339" s="21">
        <f t="shared" si="31"/>
        <v>0</v>
      </c>
    </row>
    <row r="340" spans="1:6">
      <c r="A340" s="7"/>
      <c r="B340" s="31" t="s">
        <v>349</v>
      </c>
      <c r="C340" s="8" t="s">
        <v>52</v>
      </c>
      <c r="D340" s="9">
        <v>46</v>
      </c>
      <c r="E340" s="10"/>
      <c r="F340" s="21">
        <f t="shared" si="31"/>
        <v>0</v>
      </c>
    </row>
    <row r="341" spans="1:6">
      <c r="A341" s="7"/>
      <c r="B341" s="31" t="s">
        <v>350</v>
      </c>
      <c r="C341" s="8" t="s">
        <v>52</v>
      </c>
      <c r="D341" s="9">
        <v>20</v>
      </c>
      <c r="E341" s="10"/>
      <c r="F341" s="21">
        <f t="shared" si="31"/>
        <v>0</v>
      </c>
    </row>
    <row r="342" spans="1:6">
      <c r="A342" s="7"/>
      <c r="B342" s="31" t="s">
        <v>351</v>
      </c>
      <c r="C342" s="8" t="s">
        <v>52</v>
      </c>
      <c r="D342" s="9">
        <v>95</v>
      </c>
      <c r="E342" s="10"/>
      <c r="F342" s="21">
        <f t="shared" si="31"/>
        <v>0</v>
      </c>
    </row>
    <row r="343" spans="1:6">
      <c r="A343" s="7"/>
      <c r="B343" s="31" t="s">
        <v>352</v>
      </c>
      <c r="C343" s="8" t="s">
        <v>52</v>
      </c>
      <c r="D343" s="9">
        <v>48</v>
      </c>
      <c r="E343" s="10"/>
      <c r="F343" s="21">
        <f t="shared" si="31"/>
        <v>0</v>
      </c>
    </row>
    <row r="344" spans="1:6">
      <c r="A344" s="7"/>
      <c r="B344" s="31" t="s">
        <v>353</v>
      </c>
      <c r="C344" s="8" t="s">
        <v>52</v>
      </c>
      <c r="D344" s="9">
        <v>54</v>
      </c>
      <c r="E344" s="10"/>
      <c r="F344" s="21">
        <f t="shared" si="31"/>
        <v>0</v>
      </c>
    </row>
    <row r="345" spans="1:6">
      <c r="A345" s="7"/>
      <c r="B345" s="31" t="s">
        <v>293</v>
      </c>
      <c r="C345" s="8" t="s">
        <v>304</v>
      </c>
      <c r="D345" s="9">
        <f>D336-D337-D338</f>
        <v>37</v>
      </c>
      <c r="E345" s="10"/>
      <c r="F345" s="21">
        <f t="shared" si="31"/>
        <v>0</v>
      </c>
    </row>
    <row r="346" spans="1:6">
      <c r="A346" s="7"/>
      <c r="B346" s="31" t="s">
        <v>294</v>
      </c>
      <c r="C346" s="8" t="s">
        <v>52</v>
      </c>
      <c r="D346" s="9">
        <v>25</v>
      </c>
      <c r="E346" s="10"/>
      <c r="F346" s="21">
        <f t="shared" si="31"/>
        <v>0</v>
      </c>
    </row>
    <row r="347" spans="1:6">
      <c r="A347" s="7"/>
      <c r="B347" s="31" t="s">
        <v>317</v>
      </c>
      <c r="C347" s="8" t="s">
        <v>52</v>
      </c>
      <c r="D347" s="9">
        <f>D339+D341+D340+D342+D343+D344</f>
        <v>286</v>
      </c>
      <c r="E347" s="10"/>
      <c r="F347" s="21">
        <f t="shared" si="31"/>
        <v>0</v>
      </c>
    </row>
    <row r="348" spans="1:6">
      <c r="A348" s="7"/>
      <c r="B348" s="31" t="s">
        <v>354</v>
      </c>
      <c r="C348" s="8" t="s">
        <v>251</v>
      </c>
      <c r="D348" s="29">
        <v>1</v>
      </c>
      <c r="E348" s="10"/>
      <c r="F348" s="21">
        <f t="shared" si="31"/>
        <v>0</v>
      </c>
    </row>
    <row r="349" spans="1:6">
      <c r="A349" s="7"/>
      <c r="B349" s="31" t="s">
        <v>355</v>
      </c>
      <c r="C349" s="8" t="s">
        <v>251</v>
      </c>
      <c r="D349" s="29">
        <v>1</v>
      </c>
      <c r="E349" s="10"/>
      <c r="F349" s="21">
        <f t="shared" si="31"/>
        <v>0</v>
      </c>
    </row>
    <row r="350" spans="1:6">
      <c r="A350" s="7"/>
      <c r="B350" s="31" t="s">
        <v>356</v>
      </c>
      <c r="C350" s="8" t="s">
        <v>251</v>
      </c>
      <c r="D350" s="29">
        <v>1</v>
      </c>
      <c r="E350" s="10"/>
      <c r="F350" s="21">
        <f t="shared" si="31"/>
        <v>0</v>
      </c>
    </row>
    <row r="351" spans="1:6">
      <c r="A351" s="7"/>
      <c r="B351" s="31" t="s">
        <v>357</v>
      </c>
      <c r="C351" s="8" t="s">
        <v>251</v>
      </c>
      <c r="D351" s="29">
        <v>1</v>
      </c>
      <c r="E351" s="10"/>
      <c r="F351" s="21">
        <f t="shared" si="31"/>
        <v>0</v>
      </c>
    </row>
    <row r="352" spans="1:6">
      <c r="A352" s="7"/>
      <c r="B352" s="31" t="s">
        <v>358</v>
      </c>
      <c r="C352" s="8" t="s">
        <v>251</v>
      </c>
      <c r="D352" s="29">
        <v>3</v>
      </c>
      <c r="E352" s="10"/>
      <c r="F352" s="21">
        <f t="shared" si="31"/>
        <v>0</v>
      </c>
    </row>
    <row r="353" spans="1:6">
      <c r="A353" s="7"/>
      <c r="B353" s="31" t="s">
        <v>359</v>
      </c>
      <c r="C353" s="8" t="s">
        <v>251</v>
      </c>
      <c r="D353" s="29">
        <v>3</v>
      </c>
      <c r="E353" s="10"/>
      <c r="F353" s="21">
        <f t="shared" si="31"/>
        <v>0</v>
      </c>
    </row>
    <row r="354" spans="1:6">
      <c r="A354" s="7"/>
      <c r="B354" s="31" t="s">
        <v>360</v>
      </c>
      <c r="C354" s="8" t="s">
        <v>251</v>
      </c>
      <c r="D354" s="29">
        <v>3</v>
      </c>
      <c r="E354" s="10"/>
      <c r="F354" s="21">
        <f t="shared" si="31"/>
        <v>0</v>
      </c>
    </row>
    <row r="355" spans="1:6">
      <c r="A355" s="7"/>
      <c r="B355" s="31" t="s">
        <v>361</v>
      </c>
      <c r="C355" s="8" t="s">
        <v>251</v>
      </c>
      <c r="D355" s="29">
        <v>2</v>
      </c>
      <c r="E355" s="10"/>
      <c r="F355" s="21">
        <f t="shared" si="31"/>
        <v>0</v>
      </c>
    </row>
    <row r="356" spans="1:6">
      <c r="A356" s="7"/>
      <c r="B356" s="31" t="s">
        <v>362</v>
      </c>
      <c r="C356" s="8" t="s">
        <v>251</v>
      </c>
      <c r="D356" s="29">
        <v>1</v>
      </c>
      <c r="E356" s="10"/>
      <c r="F356" s="21">
        <f t="shared" si="31"/>
        <v>0</v>
      </c>
    </row>
    <row r="357" spans="1:6">
      <c r="A357" s="7"/>
      <c r="B357" s="31" t="s">
        <v>363</v>
      </c>
      <c r="C357" s="8" t="s">
        <v>251</v>
      </c>
      <c r="D357" s="29">
        <v>1</v>
      </c>
      <c r="E357" s="10"/>
      <c r="F357" s="21">
        <f t="shared" si="31"/>
        <v>0</v>
      </c>
    </row>
    <row r="358" spans="1:6">
      <c r="A358" s="7"/>
      <c r="B358" s="31" t="s">
        <v>364</v>
      </c>
      <c r="C358" s="8" t="s">
        <v>251</v>
      </c>
      <c r="D358" s="29">
        <v>0</v>
      </c>
      <c r="E358" s="10"/>
      <c r="F358" s="21">
        <f t="shared" si="31"/>
        <v>0</v>
      </c>
    </row>
    <row r="359" spans="1:6">
      <c r="A359" s="7"/>
      <c r="B359" s="31" t="s">
        <v>365</v>
      </c>
      <c r="C359" s="8" t="s">
        <v>251</v>
      </c>
      <c r="D359" s="29">
        <v>1</v>
      </c>
      <c r="E359" s="10"/>
      <c r="F359" s="21">
        <f t="shared" si="31"/>
        <v>0</v>
      </c>
    </row>
    <row r="360" spans="1:6">
      <c r="A360" s="7"/>
      <c r="B360" s="31" t="s">
        <v>366</v>
      </c>
      <c r="C360" s="8" t="s">
        <v>251</v>
      </c>
      <c r="D360" s="29">
        <v>2</v>
      </c>
      <c r="E360" s="10"/>
      <c r="F360" s="21">
        <f t="shared" si="31"/>
        <v>0</v>
      </c>
    </row>
    <row r="361" spans="1:6">
      <c r="A361" s="7"/>
      <c r="B361" s="31" t="s">
        <v>367</v>
      </c>
      <c r="C361" s="8" t="s">
        <v>251</v>
      </c>
      <c r="D361" s="29">
        <v>1</v>
      </c>
      <c r="E361" s="10"/>
      <c r="F361" s="21">
        <f t="shared" si="31"/>
        <v>0</v>
      </c>
    </row>
    <row r="362" spans="1:6">
      <c r="A362" s="7"/>
      <c r="B362" s="31" t="s">
        <v>368</v>
      </c>
      <c r="C362" s="8" t="s">
        <v>251</v>
      </c>
      <c r="D362" s="29">
        <v>12</v>
      </c>
      <c r="E362" s="10"/>
      <c r="F362" s="21">
        <f t="shared" si="31"/>
        <v>0</v>
      </c>
    </row>
    <row r="363" spans="1:6">
      <c r="A363" s="7"/>
      <c r="B363" s="31" t="s">
        <v>369</v>
      </c>
      <c r="C363" s="8" t="s">
        <v>251</v>
      </c>
      <c r="D363" s="29">
        <v>8</v>
      </c>
      <c r="E363" s="10"/>
      <c r="F363" s="21">
        <f t="shared" si="31"/>
        <v>0</v>
      </c>
    </row>
    <row r="364" spans="1:6">
      <c r="A364" s="7"/>
      <c r="B364" s="31" t="s">
        <v>370</v>
      </c>
      <c r="C364" s="8" t="s">
        <v>251</v>
      </c>
      <c r="D364" s="29">
        <v>8</v>
      </c>
      <c r="E364" s="10"/>
      <c r="F364" s="21">
        <f t="shared" si="31"/>
        <v>0</v>
      </c>
    </row>
    <row r="365" spans="1:6">
      <c r="A365" s="7"/>
      <c r="B365" s="31" t="s">
        <v>371</v>
      </c>
      <c r="C365" s="8" t="s">
        <v>251</v>
      </c>
      <c r="D365" s="29">
        <v>8</v>
      </c>
      <c r="E365" s="10"/>
      <c r="F365" s="21">
        <f t="shared" si="31"/>
        <v>0</v>
      </c>
    </row>
    <row r="366" spans="1:6">
      <c r="A366" s="7"/>
      <c r="B366" s="31" t="s">
        <v>372</v>
      </c>
      <c r="C366" s="8" t="s">
        <v>251</v>
      </c>
      <c r="D366" s="29">
        <v>8</v>
      </c>
      <c r="E366" s="10"/>
      <c r="F366" s="21">
        <f t="shared" si="31"/>
        <v>0</v>
      </c>
    </row>
    <row r="367" spans="1:6">
      <c r="A367" s="7"/>
      <c r="B367" s="31" t="s">
        <v>373</v>
      </c>
      <c r="C367" s="8" t="s">
        <v>251</v>
      </c>
      <c r="D367" s="29">
        <v>1</v>
      </c>
      <c r="E367" s="10"/>
      <c r="F367" s="21">
        <f t="shared" si="31"/>
        <v>0</v>
      </c>
    </row>
    <row r="368" spans="1:6">
      <c r="A368" s="7"/>
      <c r="B368" s="31" t="s">
        <v>374</v>
      </c>
      <c r="C368" s="8" t="s">
        <v>251</v>
      </c>
      <c r="D368" s="29">
        <v>3</v>
      </c>
      <c r="E368" s="10"/>
      <c r="F368" s="21">
        <f t="shared" si="31"/>
        <v>0</v>
      </c>
    </row>
    <row r="369" spans="1:6">
      <c r="A369" s="7"/>
      <c r="B369" s="31" t="s">
        <v>375</v>
      </c>
      <c r="C369" s="8" t="s">
        <v>251</v>
      </c>
      <c r="D369" s="29">
        <v>2</v>
      </c>
      <c r="E369" s="10"/>
      <c r="F369" s="21">
        <f t="shared" si="31"/>
        <v>0</v>
      </c>
    </row>
    <row r="370" spans="1:6">
      <c r="A370" s="7"/>
      <c r="B370" s="31" t="s">
        <v>376</v>
      </c>
      <c r="C370" s="8" t="s">
        <v>251</v>
      </c>
      <c r="D370" s="29">
        <v>2</v>
      </c>
      <c r="E370" s="10"/>
      <c r="F370" s="21">
        <f t="shared" si="31"/>
        <v>0</v>
      </c>
    </row>
    <row r="371" spans="1:6">
      <c r="A371" s="7"/>
      <c r="B371" s="31" t="s">
        <v>377</v>
      </c>
      <c r="C371" s="8" t="s">
        <v>251</v>
      </c>
      <c r="D371" s="29">
        <v>12</v>
      </c>
      <c r="E371" s="10"/>
      <c r="F371" s="21">
        <f t="shared" si="31"/>
        <v>0</v>
      </c>
    </row>
    <row r="372" spans="1:6">
      <c r="A372" s="7"/>
      <c r="B372" s="31" t="s">
        <v>378</v>
      </c>
      <c r="C372" s="8" t="s">
        <v>251</v>
      </c>
      <c r="D372" s="29">
        <v>12</v>
      </c>
      <c r="E372" s="10"/>
      <c r="F372" s="21">
        <f t="shared" si="31"/>
        <v>0</v>
      </c>
    </row>
    <row r="373" spans="1:6">
      <c r="A373" s="7"/>
      <c r="B373" s="31" t="s">
        <v>379</v>
      </c>
      <c r="C373" s="8" t="s">
        <v>251</v>
      </c>
      <c r="D373" s="29">
        <v>12</v>
      </c>
      <c r="E373" s="10"/>
      <c r="F373" s="21">
        <f t="shared" si="31"/>
        <v>0</v>
      </c>
    </row>
    <row r="374" spans="1:6">
      <c r="A374" s="7"/>
      <c r="B374" s="31" t="s">
        <v>380</v>
      </c>
      <c r="C374" s="8" t="s">
        <v>251</v>
      </c>
      <c r="D374" s="29">
        <v>12</v>
      </c>
      <c r="E374" s="10"/>
      <c r="F374" s="21">
        <f t="shared" si="31"/>
        <v>0</v>
      </c>
    </row>
    <row r="375" spans="1:6">
      <c r="A375" s="7"/>
      <c r="B375" s="31" t="s">
        <v>381</v>
      </c>
      <c r="C375" s="8" t="s">
        <v>251</v>
      </c>
      <c r="D375" s="29">
        <v>12</v>
      </c>
      <c r="E375" s="10"/>
      <c r="F375" s="21">
        <f t="shared" si="31"/>
        <v>0</v>
      </c>
    </row>
    <row r="376" spans="1:6">
      <c r="A376" s="7"/>
      <c r="B376" s="31" t="s">
        <v>382</v>
      </c>
      <c r="C376" s="8" t="s">
        <v>251</v>
      </c>
      <c r="D376" s="29">
        <v>2</v>
      </c>
      <c r="E376" s="10"/>
      <c r="F376" s="21">
        <f t="shared" si="31"/>
        <v>0</v>
      </c>
    </row>
    <row r="377" spans="1:6">
      <c r="A377" s="7"/>
      <c r="B377" s="31" t="s">
        <v>383</v>
      </c>
      <c r="C377" s="8" t="s">
        <v>251</v>
      </c>
      <c r="D377" s="29">
        <v>2</v>
      </c>
      <c r="E377" s="10"/>
      <c r="F377" s="21">
        <f t="shared" si="31"/>
        <v>0</v>
      </c>
    </row>
    <row r="378" spans="1:6">
      <c r="A378" s="7"/>
      <c r="B378" s="31" t="s">
        <v>384</v>
      </c>
      <c r="C378" s="8" t="s">
        <v>251</v>
      </c>
      <c r="D378" s="29">
        <v>4</v>
      </c>
      <c r="E378" s="10"/>
      <c r="F378" s="21">
        <f t="shared" si="31"/>
        <v>0</v>
      </c>
    </row>
    <row r="379" spans="1:6">
      <c r="A379" s="7"/>
      <c r="B379" s="31" t="s">
        <v>385</v>
      </c>
      <c r="C379" s="8" t="s">
        <v>251</v>
      </c>
      <c r="D379" s="29">
        <v>1</v>
      </c>
      <c r="E379" s="10"/>
      <c r="F379" s="21">
        <f t="shared" si="31"/>
        <v>0</v>
      </c>
    </row>
    <row r="380" spans="1:6">
      <c r="A380" s="7"/>
      <c r="B380" s="31" t="s">
        <v>386</v>
      </c>
      <c r="C380" s="8" t="s">
        <v>251</v>
      </c>
      <c r="D380" s="29">
        <v>3</v>
      </c>
      <c r="E380" s="10"/>
      <c r="F380" s="21">
        <f t="shared" si="31"/>
        <v>0</v>
      </c>
    </row>
    <row r="381" spans="1:6">
      <c r="A381" s="7"/>
      <c r="B381" s="31" t="s">
        <v>387</v>
      </c>
      <c r="C381" s="8" t="s">
        <v>251</v>
      </c>
      <c r="D381" s="29">
        <v>7</v>
      </c>
      <c r="E381" s="10"/>
      <c r="F381" s="21">
        <f t="shared" si="31"/>
        <v>0</v>
      </c>
    </row>
    <row r="382" spans="1:6">
      <c r="A382" s="7"/>
      <c r="B382" s="31" t="s">
        <v>388</v>
      </c>
      <c r="C382" s="8" t="s">
        <v>251</v>
      </c>
      <c r="D382" s="29">
        <v>18</v>
      </c>
      <c r="E382" s="10"/>
      <c r="F382" s="21">
        <f t="shared" si="31"/>
        <v>0</v>
      </c>
    </row>
    <row r="383" spans="1:6">
      <c r="A383" s="7"/>
      <c r="B383" s="31" t="s">
        <v>389</v>
      </c>
      <c r="C383" s="8" t="s">
        <v>251</v>
      </c>
      <c r="D383" s="29">
        <v>14</v>
      </c>
      <c r="E383" s="10"/>
      <c r="F383" s="21">
        <f t="shared" si="31"/>
        <v>0</v>
      </c>
    </row>
    <row r="384" spans="1:6">
      <c r="A384" s="7"/>
      <c r="B384" s="31" t="s">
        <v>390</v>
      </c>
      <c r="C384" s="8" t="s">
        <v>251</v>
      </c>
      <c r="D384" s="29">
        <v>12</v>
      </c>
      <c r="E384" s="10"/>
      <c r="F384" s="21">
        <f t="shared" si="31"/>
        <v>0</v>
      </c>
    </row>
    <row r="385" spans="1:6">
      <c r="A385" s="7"/>
      <c r="B385" s="31" t="s">
        <v>391</v>
      </c>
      <c r="C385" s="8" t="s">
        <v>251</v>
      </c>
      <c r="D385" s="29">
        <v>1</v>
      </c>
      <c r="E385" s="10"/>
      <c r="F385" s="21">
        <f t="shared" si="31"/>
        <v>0</v>
      </c>
    </row>
    <row r="386" spans="1:6">
      <c r="A386" s="7"/>
      <c r="B386" s="31" t="s">
        <v>392</v>
      </c>
      <c r="C386" s="8" t="s">
        <v>251</v>
      </c>
      <c r="D386" s="29">
        <v>1</v>
      </c>
      <c r="E386" s="10"/>
      <c r="F386" s="21">
        <f t="shared" si="31"/>
        <v>0</v>
      </c>
    </row>
    <row r="387" spans="1:6">
      <c r="A387" s="7"/>
      <c r="B387" s="31" t="s">
        <v>393</v>
      </c>
      <c r="C387" s="8" t="s">
        <v>251</v>
      </c>
      <c r="D387" s="29">
        <v>12</v>
      </c>
      <c r="E387" s="10"/>
      <c r="F387" s="21">
        <f t="shared" si="31"/>
        <v>0</v>
      </c>
    </row>
    <row r="388" spans="1:6">
      <c r="A388" s="7"/>
      <c r="B388" s="31" t="s">
        <v>394</v>
      </c>
      <c r="C388" s="8" t="s">
        <v>251</v>
      </c>
      <c r="D388" s="29">
        <v>12</v>
      </c>
      <c r="E388" s="10"/>
      <c r="F388" s="21">
        <f t="shared" si="31"/>
        <v>0</v>
      </c>
    </row>
    <row r="389" spans="1:6">
      <c r="A389" s="7"/>
      <c r="B389" s="31" t="s">
        <v>395</v>
      </c>
      <c r="C389" s="8" t="s">
        <v>251</v>
      </c>
      <c r="D389" s="29">
        <v>12</v>
      </c>
      <c r="E389" s="10"/>
      <c r="F389" s="21">
        <f t="shared" si="31"/>
        <v>0</v>
      </c>
    </row>
    <row r="390" spans="1:6">
      <c r="A390" s="7"/>
      <c r="B390" s="31" t="s">
        <v>396</v>
      </c>
      <c r="C390" s="8" t="s">
        <v>251</v>
      </c>
      <c r="D390" s="29">
        <v>12</v>
      </c>
      <c r="E390" s="10"/>
      <c r="F390" s="21">
        <f t="shared" si="31"/>
        <v>0</v>
      </c>
    </row>
    <row r="391" spans="1:6">
      <c r="A391" s="7"/>
      <c r="B391" s="31" t="s">
        <v>397</v>
      </c>
      <c r="C391" s="8" t="s">
        <v>251</v>
      </c>
      <c r="D391" s="29">
        <v>24</v>
      </c>
      <c r="E391" s="10"/>
      <c r="F391" s="21">
        <f t="shared" si="31"/>
        <v>0</v>
      </c>
    </row>
    <row r="392" spans="1:6">
      <c r="A392" s="7"/>
      <c r="B392" s="31" t="s">
        <v>398</v>
      </c>
      <c r="C392" s="8" t="s">
        <v>251</v>
      </c>
      <c r="D392" s="29">
        <v>1</v>
      </c>
      <c r="E392" s="10"/>
      <c r="F392" s="21">
        <f t="shared" si="31"/>
        <v>0</v>
      </c>
    </row>
    <row r="393" spans="1:6">
      <c r="A393" s="7"/>
      <c r="B393" s="31" t="s">
        <v>399</v>
      </c>
      <c r="C393" s="8" t="s">
        <v>251</v>
      </c>
      <c r="D393" s="29">
        <v>4</v>
      </c>
      <c r="E393" s="10"/>
      <c r="F393" s="21">
        <f t="shared" si="31"/>
        <v>0</v>
      </c>
    </row>
    <row r="394" spans="1:6">
      <c r="A394" s="7"/>
      <c r="B394" s="31" t="s">
        <v>400</v>
      </c>
      <c r="C394" s="8" t="s">
        <v>251</v>
      </c>
      <c r="D394" s="29">
        <v>2</v>
      </c>
      <c r="E394" s="10"/>
      <c r="F394" s="21">
        <f t="shared" si="31"/>
        <v>0</v>
      </c>
    </row>
    <row r="395" spans="1:6">
      <c r="A395" s="7"/>
      <c r="B395" s="31" t="s">
        <v>401</v>
      </c>
      <c r="C395" s="8" t="s">
        <v>251</v>
      </c>
      <c r="D395" s="29">
        <v>2</v>
      </c>
      <c r="E395" s="10"/>
      <c r="F395" s="21">
        <f t="shared" si="31"/>
        <v>0</v>
      </c>
    </row>
    <row r="396" spans="1:6">
      <c r="A396" s="7"/>
      <c r="B396" s="31" t="s">
        <v>402</v>
      </c>
      <c r="C396" s="8" t="s">
        <v>251</v>
      </c>
      <c r="D396" s="29">
        <v>2</v>
      </c>
      <c r="E396" s="10"/>
      <c r="F396" s="21">
        <f t="shared" si="31"/>
        <v>0</v>
      </c>
    </row>
    <row r="397" spans="1:6">
      <c r="A397" s="7"/>
      <c r="B397" s="31" t="s">
        <v>403</v>
      </c>
      <c r="C397" s="8" t="s">
        <v>251</v>
      </c>
      <c r="D397" s="29">
        <v>1</v>
      </c>
      <c r="E397" s="10"/>
      <c r="F397" s="21">
        <f t="shared" si="31"/>
        <v>0</v>
      </c>
    </row>
    <row r="398" spans="1:6">
      <c r="A398" s="7"/>
      <c r="B398" s="31" t="s">
        <v>404</v>
      </c>
      <c r="C398" s="8" t="s">
        <v>73</v>
      </c>
      <c r="D398" s="9">
        <v>150</v>
      </c>
      <c r="E398" s="10"/>
      <c r="F398" s="21">
        <f t="shared" si="31"/>
        <v>0</v>
      </c>
    </row>
    <row r="399" spans="1:6">
      <c r="A399" s="7"/>
      <c r="B399" s="31" t="s">
        <v>325</v>
      </c>
      <c r="C399" s="8" t="s">
        <v>52</v>
      </c>
      <c r="D399" s="9">
        <v>4</v>
      </c>
      <c r="E399" s="10"/>
      <c r="F399" s="21">
        <f t="shared" si="31"/>
        <v>0</v>
      </c>
    </row>
    <row r="400" spans="1:6">
      <c r="A400" s="7"/>
      <c r="B400" s="31" t="s">
        <v>405</v>
      </c>
      <c r="C400" s="8" t="s">
        <v>52</v>
      </c>
      <c r="D400" s="9">
        <v>18</v>
      </c>
      <c r="E400" s="10"/>
      <c r="F400" s="21">
        <f t="shared" si="31"/>
        <v>0</v>
      </c>
    </row>
    <row r="401" spans="1:6">
      <c r="A401" s="7"/>
      <c r="B401" s="31" t="s">
        <v>406</v>
      </c>
      <c r="C401" s="8" t="s">
        <v>251</v>
      </c>
      <c r="D401" s="29">
        <v>3</v>
      </c>
      <c r="E401" s="10"/>
      <c r="F401" s="21">
        <f t="shared" ref="F401:F409" si="32">D401*E401</f>
        <v>0</v>
      </c>
    </row>
    <row r="402" spans="1:6">
      <c r="A402" s="7"/>
      <c r="B402" s="31" t="s">
        <v>407</v>
      </c>
      <c r="C402" s="8" t="s">
        <v>251</v>
      </c>
      <c r="D402" s="29">
        <v>1</v>
      </c>
      <c r="E402" s="10"/>
      <c r="F402" s="21">
        <f t="shared" si="32"/>
        <v>0</v>
      </c>
    </row>
    <row r="403" spans="1:6">
      <c r="A403" s="7"/>
      <c r="B403" s="31" t="s">
        <v>408</v>
      </c>
      <c r="C403" s="8" t="s">
        <v>251</v>
      </c>
      <c r="D403" s="29">
        <v>1</v>
      </c>
      <c r="E403" s="10"/>
      <c r="F403" s="21">
        <f t="shared" si="32"/>
        <v>0</v>
      </c>
    </row>
    <row r="404" spans="1:6">
      <c r="A404" s="7"/>
      <c r="B404" s="31" t="s">
        <v>409</v>
      </c>
      <c r="C404" s="8" t="s">
        <v>251</v>
      </c>
      <c r="D404" s="29">
        <v>5</v>
      </c>
      <c r="E404" s="10"/>
      <c r="F404" s="21">
        <f t="shared" si="32"/>
        <v>0</v>
      </c>
    </row>
    <row r="405" spans="1:6">
      <c r="A405" s="7"/>
      <c r="B405" s="31" t="s">
        <v>410</v>
      </c>
      <c r="C405" s="8" t="s">
        <v>251</v>
      </c>
      <c r="D405" s="29">
        <v>3</v>
      </c>
      <c r="E405" s="10"/>
      <c r="F405" s="21">
        <f t="shared" si="32"/>
        <v>0</v>
      </c>
    </row>
    <row r="406" spans="1:6">
      <c r="A406" s="7"/>
      <c r="B406" s="31" t="s">
        <v>411</v>
      </c>
      <c r="C406" s="8" t="s">
        <v>251</v>
      </c>
      <c r="D406" s="29">
        <v>1</v>
      </c>
      <c r="E406" s="10"/>
      <c r="F406" s="21">
        <f t="shared" si="32"/>
        <v>0</v>
      </c>
    </row>
    <row r="407" spans="1:6">
      <c r="A407" s="7"/>
      <c r="B407" s="31" t="s">
        <v>324</v>
      </c>
      <c r="C407" s="8" t="s">
        <v>251</v>
      </c>
      <c r="D407" s="29">
        <v>1</v>
      </c>
      <c r="E407" s="10"/>
      <c r="F407" s="21">
        <f t="shared" si="32"/>
        <v>0</v>
      </c>
    </row>
    <row r="408" spans="1:6">
      <c r="A408" s="7"/>
      <c r="B408" s="31" t="s">
        <v>412</v>
      </c>
      <c r="C408" s="8" t="s">
        <v>251</v>
      </c>
      <c r="D408" s="29">
        <v>1</v>
      </c>
      <c r="E408" s="10"/>
      <c r="F408" s="21">
        <f t="shared" si="32"/>
        <v>0</v>
      </c>
    </row>
    <row r="409" spans="1:6">
      <c r="A409" s="7"/>
      <c r="B409" s="31" t="s">
        <v>413</v>
      </c>
      <c r="C409" s="8" t="s">
        <v>251</v>
      </c>
      <c r="D409" s="29">
        <v>1</v>
      </c>
      <c r="E409" s="25"/>
      <c r="F409" s="26">
        <f t="shared" si="32"/>
        <v>0</v>
      </c>
    </row>
    <row r="410" spans="1:6">
      <c r="E410" s="28" t="s">
        <v>31</v>
      </c>
      <c r="F410" s="27">
        <f>SUBTOTAL(109,F336:F409)</f>
        <v>0</v>
      </c>
    </row>
    <row r="411" spans="1:6" ht="16.5" thickBot="1">
      <c r="A411" s="14" t="s">
        <v>136</v>
      </c>
      <c r="B411" s="18" t="s">
        <v>336</v>
      </c>
      <c r="C411" s="15"/>
      <c r="D411" s="16"/>
      <c r="E411" s="17"/>
      <c r="F411" s="17"/>
    </row>
    <row r="412" spans="1:6">
      <c r="A412" s="31"/>
      <c r="B412" s="31" t="s">
        <v>337</v>
      </c>
      <c r="C412" s="20" t="s">
        <v>251</v>
      </c>
      <c r="D412" s="42">
        <v>1</v>
      </c>
      <c r="E412" s="43"/>
      <c r="F412" s="44">
        <f>D412*E412</f>
        <v>0</v>
      </c>
    </row>
    <row r="413" spans="1:6">
      <c r="A413" s="7"/>
      <c r="B413" s="31" t="s">
        <v>338</v>
      </c>
      <c r="C413" s="8" t="s">
        <v>52</v>
      </c>
      <c r="D413" s="9">
        <v>6</v>
      </c>
      <c r="E413" s="10"/>
      <c r="F413" s="21">
        <f t="shared" ref="F413:F424" si="33">D413*E413</f>
        <v>0</v>
      </c>
    </row>
    <row r="414" spans="1:6">
      <c r="A414" s="7"/>
      <c r="B414" s="31" t="s">
        <v>339</v>
      </c>
      <c r="C414" s="8" t="s">
        <v>52</v>
      </c>
      <c r="D414" s="9">
        <v>5</v>
      </c>
      <c r="E414" s="10"/>
      <c r="F414" s="21">
        <f t="shared" si="33"/>
        <v>0</v>
      </c>
    </row>
    <row r="415" spans="1:6">
      <c r="A415" s="7"/>
      <c r="B415" s="31" t="s">
        <v>294</v>
      </c>
      <c r="C415" s="8" t="s">
        <v>52</v>
      </c>
      <c r="D415" s="9">
        <v>2</v>
      </c>
      <c r="E415" s="10"/>
      <c r="F415" s="21">
        <f t="shared" si="33"/>
        <v>0</v>
      </c>
    </row>
    <row r="416" spans="1:6">
      <c r="A416" s="7"/>
      <c r="B416" s="31" t="s">
        <v>317</v>
      </c>
      <c r="C416" s="8" t="s">
        <v>52</v>
      </c>
      <c r="D416" s="9">
        <v>11</v>
      </c>
      <c r="E416" s="10"/>
      <c r="F416" s="21">
        <f t="shared" si="33"/>
        <v>0</v>
      </c>
    </row>
    <row r="417" spans="1:6">
      <c r="A417" s="31"/>
      <c r="B417" s="31" t="s">
        <v>340</v>
      </c>
      <c r="C417" s="20" t="s">
        <v>251</v>
      </c>
      <c r="D417" s="42">
        <v>1</v>
      </c>
      <c r="E417" s="43"/>
      <c r="F417" s="44">
        <f t="shared" si="33"/>
        <v>0</v>
      </c>
    </row>
    <row r="418" spans="1:6">
      <c r="A418" s="31"/>
      <c r="B418" s="31" t="s">
        <v>341</v>
      </c>
      <c r="C418" s="20" t="s">
        <v>251</v>
      </c>
      <c r="D418" s="42">
        <v>1</v>
      </c>
      <c r="E418" s="43"/>
      <c r="F418" s="44">
        <f t="shared" si="33"/>
        <v>0</v>
      </c>
    </row>
    <row r="419" spans="1:6">
      <c r="A419" s="31"/>
      <c r="B419" s="31" t="s">
        <v>342</v>
      </c>
      <c r="C419" s="20" t="s">
        <v>251</v>
      </c>
      <c r="D419" s="42">
        <v>1</v>
      </c>
      <c r="E419" s="43"/>
      <c r="F419" s="44">
        <f t="shared" si="33"/>
        <v>0</v>
      </c>
    </row>
    <row r="420" spans="1:6">
      <c r="A420" s="31"/>
      <c r="B420" s="31" t="s">
        <v>343</v>
      </c>
      <c r="C420" s="20" t="s">
        <v>251</v>
      </c>
      <c r="D420" s="42">
        <v>1</v>
      </c>
      <c r="E420" s="43"/>
      <c r="F420" s="44">
        <f t="shared" si="33"/>
        <v>0</v>
      </c>
    </row>
    <row r="421" spans="1:6">
      <c r="A421" s="31"/>
      <c r="B421" s="31" t="s">
        <v>344</v>
      </c>
      <c r="C421" s="20" t="s">
        <v>251</v>
      </c>
      <c r="D421" s="42">
        <v>1</v>
      </c>
      <c r="E421" s="43"/>
      <c r="F421" s="44">
        <f t="shared" si="33"/>
        <v>0</v>
      </c>
    </row>
    <row r="422" spans="1:6">
      <c r="A422" s="31"/>
      <c r="B422" s="31" t="s">
        <v>345</v>
      </c>
      <c r="C422" s="20" t="s">
        <v>251</v>
      </c>
      <c r="D422" s="42">
        <v>1</v>
      </c>
      <c r="E422" s="43"/>
      <c r="F422" s="44">
        <f t="shared" si="33"/>
        <v>0</v>
      </c>
    </row>
    <row r="423" spans="1:6">
      <c r="A423" s="31"/>
      <c r="B423" s="31" t="s">
        <v>346</v>
      </c>
      <c r="C423" s="20" t="s">
        <v>251</v>
      </c>
      <c r="D423" s="42">
        <v>2</v>
      </c>
      <c r="E423" s="43"/>
      <c r="F423" s="44">
        <f t="shared" si="33"/>
        <v>0</v>
      </c>
    </row>
    <row r="424" spans="1:6">
      <c r="A424" s="31"/>
      <c r="B424" s="31" t="s">
        <v>347</v>
      </c>
      <c r="C424" s="20" t="s">
        <v>251</v>
      </c>
      <c r="D424" s="42">
        <v>1</v>
      </c>
      <c r="E424" s="49"/>
      <c r="F424" s="50">
        <f t="shared" si="33"/>
        <v>0</v>
      </c>
    </row>
    <row r="425" spans="1:6">
      <c r="E425" s="28" t="s">
        <v>175</v>
      </c>
      <c r="F425" s="27">
        <f>SUBTOTAL(109,F412:F424)</f>
        <v>0</v>
      </c>
    </row>
    <row r="426" spans="1:6">
      <c r="E426" s="1" t="s">
        <v>37</v>
      </c>
      <c r="F426" s="30">
        <f>SUBTOTAL(109,F279:F425)</f>
        <v>0</v>
      </c>
    </row>
    <row r="428" spans="1:6">
      <c r="A428" s="48"/>
      <c r="B428" s="48"/>
      <c r="C428" s="48"/>
      <c r="D428" s="48"/>
      <c r="E428" s="48"/>
      <c r="F428" s="48"/>
    </row>
    <row r="429" spans="1:6" ht="16.5">
      <c r="A429" s="46"/>
      <c r="B429" s="46"/>
      <c r="C429" s="46"/>
      <c r="D429" s="46"/>
      <c r="E429" s="47" t="s">
        <v>414</v>
      </c>
      <c r="F429" s="51">
        <f>SUBTOTAL(109,F7:F426)</f>
        <v>0</v>
      </c>
    </row>
    <row r="430" spans="1:6" ht="16.5">
      <c r="E430" s="45" t="s">
        <v>415</v>
      </c>
      <c r="F430" s="52">
        <f>F429*0.2</f>
        <v>0</v>
      </c>
    </row>
    <row r="431" spans="1:6" ht="16.5">
      <c r="A431" s="46"/>
      <c r="B431" s="46"/>
      <c r="C431" s="46"/>
      <c r="D431" s="46"/>
      <c r="E431" s="47" t="s">
        <v>416</v>
      </c>
      <c r="F431" s="51">
        <f>F429+F430</f>
        <v>0</v>
      </c>
    </row>
    <row r="435" spans="3:5" ht="15.75">
      <c r="C435" s="54" t="s">
        <v>418</v>
      </c>
      <c r="D435" s="55"/>
      <c r="E435" s="55"/>
    </row>
    <row r="436" spans="3:5" ht="15.75">
      <c r="C436" s="54" t="s">
        <v>419</v>
      </c>
      <c r="D436" s="55"/>
      <c r="E436" s="55"/>
    </row>
  </sheetData>
  <pageMargins left="0.70866141732283472" right="0.70866141732283472" top="0.6" bottom="0.5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КСС</vt:lpstr>
      <vt:lpstr>КСС!Print_Area</vt:lpstr>
      <vt:lpstr>КСС!Print_Titles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2017-09-21T13:20:31Z</cp:lastPrinted>
  <dcterms:created xsi:type="dcterms:W3CDTF">2017-08-05T11:29:19Z</dcterms:created>
  <dcterms:modified xsi:type="dcterms:W3CDTF">2017-10-16T15:20:04Z</dcterms:modified>
</cp:coreProperties>
</file>